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AC7A44A3-91A6-4099-98FE-126DE78062F3}" xr6:coauthVersionLast="45" xr6:coauthVersionMax="45" xr10:uidLastSave="{00000000-0000-0000-0000-000000000000}"/>
  <bookViews>
    <workbookView xWindow="510" yWindow="480" windowWidth="19140" windowHeight="10290" xr2:uid="{30DD1CD4-74DB-4DF2-BE77-2DE47D95ABDC}"/>
  </bookViews>
  <sheets>
    <sheet name="Yrkesvux" sheetId="1" r:id="rId1"/>
    <sheet name="Yrkesvux sfi" sheetId="2" r:id="rId2"/>
    <sheet name="Lärlingsvux" sheetId="3" r:id="rId3"/>
    <sheet name="Lärlingsvux sfi" sheetId="4" r:id="rId4"/>
    <sheet name="Yrkesförar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5" l="1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47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9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5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</calcChain>
</file>

<file path=xl/sharedStrings.xml><?xml version="1.0" encoding="utf-8"?>
<sst xmlns="http://schemas.openxmlformats.org/spreadsheetml/2006/main" count="450" uniqueCount="72">
  <si>
    <t>Huvudsökande kommun</t>
  </si>
  <si>
    <t>Sökt belopp
(ansökan)</t>
  </si>
  <si>
    <t>Beviljat belopp
(ansökan)</t>
  </si>
  <si>
    <t>Andel beviljat</t>
  </si>
  <si>
    <t>Redovisat belopp</t>
  </si>
  <si>
    <t>Nyttjandegrad</t>
  </si>
  <si>
    <t>BENGTSFORS KOMMUN</t>
  </si>
  <si>
    <t>BORÅS KOMMUN</t>
  </si>
  <si>
    <t>EKSJÖ KOMMUN</t>
  </si>
  <si>
    <t>ESKILSTUNA KOMMUN</t>
  </si>
  <si>
    <t>GISLAVEDS KOMMUN</t>
  </si>
  <si>
    <t>GÄVLE KOMMUN</t>
  </si>
  <si>
    <t>GÖTEBORGS KOMMUN</t>
  </si>
  <si>
    <t>HALMSTADS KOMMUN</t>
  </si>
  <si>
    <t>HAPARANDA KOMMUN</t>
  </si>
  <si>
    <t>HELSINGBORGS KOMMUN</t>
  </si>
  <si>
    <t>HUDIKSVALLS KOMMUN</t>
  </si>
  <si>
    <t>Hälsinglands Utbildningsförbund</t>
  </si>
  <si>
    <t>JÖNKÖPINGS KOMMUN</t>
  </si>
  <si>
    <t>KALMAR KOMMUN</t>
  </si>
  <si>
    <t>KARLSHAMNS KOMMUN</t>
  </si>
  <si>
    <t>KARLSTADS KOMMUN</t>
  </si>
  <si>
    <t>KRISTIANSTADS KOMMUN</t>
  </si>
  <si>
    <t>KUNGSÖRS KOMMUN</t>
  </si>
  <si>
    <t>LAPPLANDS KOMMUNALFÖRBUND</t>
  </si>
  <si>
    <t>LJUNGBY KOMMUN</t>
  </si>
  <si>
    <t>MOTALA KOMMUN</t>
  </si>
  <si>
    <t>MUNKEDALS KOMMUN</t>
  </si>
  <si>
    <t>NORRA VÄSTMANLANDS UTBILDNINGSFÖRBUND</t>
  </si>
  <si>
    <t>NYKÖPINGS KOMMUN</t>
  </si>
  <si>
    <t>OSKARSHAMNS KOMMUN</t>
  </si>
  <si>
    <t>PITEÅ KOMMUN</t>
  </si>
  <si>
    <t>SKÖVDE KOMMUN</t>
  </si>
  <si>
    <t>STOCKHOLMS KOMMUN</t>
  </si>
  <si>
    <t>SÖDERTÄLJE KOMMUN</t>
  </si>
  <si>
    <t>UDDEVALLA KOMMUN</t>
  </si>
  <si>
    <t>UPPLANDS VÄSBY KOMMUN</t>
  </si>
  <si>
    <t>UPPSALA KOMMUN</t>
  </si>
  <si>
    <t>VILHELMINA KOMMUN</t>
  </si>
  <si>
    <t>VÄSTERVIKS KOMMUN</t>
  </si>
  <si>
    <t>VÄSTERÅS KOMMUN</t>
  </si>
  <si>
    <t>VÄXJÖ KOMMUN</t>
  </si>
  <si>
    <t>YSTAD KOMMUN</t>
  </si>
  <si>
    <t>ÖREBRO KOMMUN</t>
  </si>
  <si>
    <t>ÖSTERSUNDS KOMMUN</t>
  </si>
  <si>
    <t>Totalt</t>
  </si>
  <si>
    <t>ALVESTA KOMMUN</t>
  </si>
  <si>
    <t>Kunskapsförbundet Väst</t>
  </si>
  <si>
    <t>NORRKÖPINGS KOMMUN</t>
  </si>
  <si>
    <t>NYNÄSHAMNS KOMMUN</t>
  </si>
  <si>
    <t>SIGTUNA KOMMUN</t>
  </si>
  <si>
    <t>SJÖBO KOMMUN</t>
  </si>
  <si>
    <t>TRANÅS KOMMUN</t>
  </si>
  <si>
    <t>UMEÅ KOMMUN</t>
  </si>
  <si>
    <t>HULTSFREDS KOMMUN</t>
  </si>
  <si>
    <t>HÄSSLEHOLMS KOMMUN</t>
  </si>
  <si>
    <t>Statsbidrag för yrkesvux 2021</t>
  </si>
  <si>
    <t>Statsbidrag för yrkesvux i kombination med sfi och sva 2021</t>
  </si>
  <si>
    <t>Statsbidrag för lärlingsvux 2021</t>
  </si>
  <si>
    <t>Statsbidrag för lärlingsvux i kombination med sfi och sva 2021</t>
  </si>
  <si>
    <t>Statsbidrag för yrkesförarutbildning 2021</t>
  </si>
  <si>
    <t>Redovisning sker 2022</t>
  </si>
  <si>
    <t>BORLÄNGE KOMMUN</t>
  </si>
  <si>
    <t>EKERÖ KOMMUN</t>
  </si>
  <si>
    <t>REGION GOTLAND</t>
  </si>
  <si>
    <t>SOLLEFTEÅ KOMMUN</t>
  </si>
  <si>
    <t>SUNDSVALLS KOMMUN</t>
  </si>
  <si>
    <t>TRELLEBORGS KOMMUN</t>
  </si>
  <si>
    <t>TYRESÖ KOMMUN</t>
  </si>
  <si>
    <t>JÄRFÄLLA KOMMUN</t>
  </si>
  <si>
    <t>MJÖLBY KOMMUN</t>
  </si>
  <si>
    <t>SOLNA KOMMUN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</si>
</sst>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_-* #,##0\ [$kr-41D]_-;\-* #,##0\ [$kr-41D]_-;_-* &quot;-&quot;??\ [$kr-41D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2" borderId="5" xfId="0" applyFill="1" applyBorder="1"/>
    <xf numFmtId="164" fontId="0" fillId="2" borderId="1" xfId="1" applyNumberFormat="1" applyFont="1" applyFill="1" applyBorder="1"/>
    <xf numFmtId="9" fontId="0" fillId="2" borderId="1" xfId="2" applyFont="1" applyFill="1" applyBorder="1"/>
    <xf numFmtId="9" fontId="0" fillId="2" borderId="6" xfId="2" applyFont="1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0" fontId="0" fillId="2" borderId="4" xfId="0" applyFill="1" applyBorder="1"/>
    <xf numFmtId="0" fontId="0" fillId="2" borderId="9" xfId="0" applyFill="1" applyBorder="1"/>
    <xf numFmtId="0" fontId="0" fillId="2" borderId="2" xfId="0" applyFill="1" applyBorder="1"/>
    <xf numFmtId="9" fontId="0" fillId="2" borderId="1" xfId="2" applyNumberFormat="1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2" borderId="12" xfId="0" applyFill="1" applyBorder="1"/>
    <xf numFmtId="9" fontId="0" fillId="2" borderId="13" xfId="2" applyFont="1" applyFill="1" applyBorder="1"/>
    <xf numFmtId="9" fontId="2" fillId="2" borderId="1" xfId="2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0" fontId="0" fillId="2" borderId="0" xfId="0" applyFill="1" applyBorder="1"/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65" fontId="0" fillId="2" borderId="1" xfId="0" applyNumberFormat="1" applyFill="1" applyBorder="1"/>
    <xf numFmtId="9" fontId="0" fillId="2" borderId="6" xfId="2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9" fontId="2" fillId="2" borderId="1" xfId="2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0" fillId="2" borderId="1" xfId="0" applyFill="1" applyBorder="1"/>
    <xf numFmtId="9" fontId="2" fillId="2" borderId="1" xfId="2" applyFont="1" applyFill="1" applyBorder="1" applyAlignment="1">
      <alignment horizontal="right" vertical="center"/>
    </xf>
    <xf numFmtId="0" fontId="0" fillId="2" borderId="14" xfId="0" applyFill="1" applyBorder="1"/>
    <xf numFmtId="164" fontId="0" fillId="2" borderId="14" xfId="1" applyNumberFormat="1" applyFont="1" applyFill="1" applyBorder="1"/>
    <xf numFmtId="9" fontId="0" fillId="2" borderId="14" xfId="2" applyNumberFormat="1" applyFont="1" applyFill="1" applyBorder="1"/>
    <xf numFmtId="165" fontId="0" fillId="2" borderId="14" xfId="0" applyNumberFormat="1" applyFill="1" applyBorder="1"/>
    <xf numFmtId="9" fontId="0" fillId="2" borderId="5" xfId="2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3">
    <cellStyle name="Normal" xfId="0" builtinId="0"/>
    <cellStyle name="Procent" xfId="2" builtinId="5"/>
    <cellStyle name="Valuta" xfId="1" builtinId="4"/>
  </cellStyles>
  <dxfs count="52">
    <dxf>
      <numFmt numFmtId="13" formatCode="0%"/>
      <fill>
        <patternFill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_-* #,##0\ &quot;kr&quot;_-;\-* #,##0\ &quot;kr&quot;_-;_-* &quot;-&quot;??\ &quot;kr&quot;_-;_-@_-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\ [$kr-41D]_-;\-* #,##0\ [$kr-41D]_-;_-* &quot;-&quot;??\ [$kr-41D]_-;_-@_-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  <fill>
        <patternFill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6F8D27-B1D3-45E5-8FA8-D9B5367C9C83}" name="Tabell1" displayName="Tabell1" ref="A2:F48" totalsRowShown="0" headerRowDxfId="51" dataDxfId="49" headerRowBorderDxfId="50" tableBorderDxfId="48" totalsRowBorderDxfId="47">
  <autoFilter ref="A2:F48" xr:uid="{6BB3D54B-4F58-4371-B4DE-AB4C7AA237C8}"/>
  <sortState xmlns:xlrd2="http://schemas.microsoft.com/office/spreadsheetml/2017/richdata2" ref="A3:F48">
    <sortCondition ref="A3"/>
  </sortState>
  <tableColumns count="6">
    <tableColumn id="1" xr3:uid="{52129C08-4868-4DF9-B7E4-15E27D1D58AA}" name="Huvudsökande kommun" dataDxfId="46"/>
    <tableColumn id="2" xr3:uid="{87B2B64A-4DF1-4AC6-86D2-0530BDDB33EE}" name="Sökt belopp_x000a_(ansökan)" dataDxfId="45" dataCellStyle="Valuta"/>
    <tableColumn id="3" xr3:uid="{5DAA2331-F528-4F82-B407-770DCE985598}" name="Beviljat belopp_x000a_(ansökan)" dataDxfId="44" dataCellStyle="Valuta"/>
    <tableColumn id="4" xr3:uid="{5B7B884E-D5E6-4DBE-B21E-D98D1BF1C744}" name="Andel beviljat" dataDxfId="43" dataCellStyle="Procent">
      <calculatedColumnFormula>Tabell1[[#This Row],[Beviljat belopp
(ansökan)]]/Tabell1[[#This Row],[Sökt belopp
(ansökan)]]</calculatedColumnFormula>
    </tableColumn>
    <tableColumn id="5" xr3:uid="{640D17F4-AD94-42C4-ADD6-70E6BAB1CE76}" name="Redovisat belopp" dataDxfId="42" dataCellStyle="Valuta"/>
    <tableColumn id="6" xr3:uid="{05CFAAB9-9DA4-4814-90F0-37A1E572AAA8}" name="Nyttjandegrad" dataDxfId="41" dataCellStyle="Proc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41D5BE1-AB0E-4AFB-BA9D-BF3BFAE639EC}" name="Tabell2" displayName="Tabell2" ref="A2:F48" totalsRowShown="0" headerRowDxfId="40" dataDxfId="38" headerRowBorderDxfId="39" tableBorderDxfId="37" totalsRowBorderDxfId="36">
  <autoFilter ref="A2:F48" xr:uid="{63125AF3-9250-47A8-B1D2-63CCC9AEEC75}"/>
  <sortState xmlns:xlrd2="http://schemas.microsoft.com/office/spreadsheetml/2017/richdata2" ref="A3:F42">
    <sortCondition ref="A3"/>
  </sortState>
  <tableColumns count="6">
    <tableColumn id="1" xr3:uid="{733BE2C2-2974-48E2-9B44-6D1F650B8A39}" name="Huvudsökande kommun" dataDxfId="35"/>
    <tableColumn id="2" xr3:uid="{A1998F9F-60FC-4C0D-9E51-D29940B28198}" name="Sökt belopp_x000a_(ansökan)" dataDxfId="34" dataCellStyle="Valuta"/>
    <tableColumn id="3" xr3:uid="{ADD29DAE-CEA0-4970-A5EE-DF356D026A2C}" name="Beviljat belopp_x000a_(ansökan)" dataDxfId="33" dataCellStyle="Valuta"/>
    <tableColumn id="4" xr3:uid="{66CA55D1-C23B-47F4-B8B7-14C75B5D4BB5}" name="Andel beviljat" dataDxfId="32" dataCellStyle="Procent">
      <calculatedColumnFormula>Tabell2[[#This Row],[Beviljat belopp
(ansökan)]]/Tabell2[[#This Row],[Sökt belopp
(ansökan)]]</calculatedColumnFormula>
    </tableColumn>
    <tableColumn id="5" xr3:uid="{4EC95A98-DC67-4180-97D8-FE004A6278AF}" name="Redovisat belopp" dataDxfId="31" dataCellStyle="Valuta"/>
    <tableColumn id="6" xr3:uid="{3DF3FAC0-CAFE-4B8D-8736-32FA9151EF0A}" name="Nyttjandegrad" dataDxfId="30" dataCellStyle="Proc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E8DB04-8D1D-4E9C-A81D-C777FDAEF1AD}" name="Tabell3" displayName="Tabell3" ref="A2:F45" totalsRowShown="0" headerRowDxfId="29" dataDxfId="27" headerRowBorderDxfId="28" tableBorderDxfId="26" totalsRowBorderDxfId="25">
  <autoFilter ref="A2:F45" xr:uid="{D7FD8EFC-5F82-4FFC-BE8E-07ED0ADB1F2B}"/>
  <sortState xmlns:xlrd2="http://schemas.microsoft.com/office/spreadsheetml/2017/richdata2" ref="A3:F45">
    <sortCondition ref="A3"/>
  </sortState>
  <tableColumns count="6">
    <tableColumn id="1" xr3:uid="{4E18D867-89BE-4D82-8EF9-DBFBABFFC778}" name="Huvudsökande kommun" dataDxfId="24"/>
    <tableColumn id="8" xr3:uid="{15A9A710-B514-4E49-815E-BA591A8791C8}" name="Sökt belopp_x000a_(ansökan)" dataDxfId="23" dataCellStyle="Valuta"/>
    <tableColumn id="3" xr3:uid="{D6BD7482-F73C-4F1D-9D7A-616CE07404B3}" name="Beviljat belopp_x000a_(ansökan)" dataDxfId="22" dataCellStyle="Valuta"/>
    <tableColumn id="5" xr3:uid="{4D4624D3-2843-438C-B3B1-38397333F6BA}" name="Andel beviljat" dataDxfId="21" dataCellStyle="Procent">
      <calculatedColumnFormula>Tabell3[[#This Row],[Beviljat belopp
(ansökan)]]/Tabell3[[#This Row],[Sökt belopp
(ansökan)]]</calculatedColumnFormula>
    </tableColumn>
    <tableColumn id="6" xr3:uid="{7FA67BCD-7112-4DDE-9957-1AF6CE427921}" name="Redovisat belopp" dataDxfId="20" dataCellStyle="Valuta"/>
    <tableColumn id="7" xr3:uid="{C459A72B-78B5-4E33-9D4B-F3C09539380C}" name="Nyttjandegrad" dataDxfId="19" dataCellStyle="Procen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FE189C0-4B77-4C3E-8930-ACA2E7D32CC5}" name="Tabell4" displayName="Tabell4" ref="A2:F38" totalsRowShown="0" headerRowDxfId="18" dataDxfId="16" headerRowBorderDxfId="17" tableBorderDxfId="15" totalsRowBorderDxfId="14">
  <autoFilter ref="A2:F38" xr:uid="{C12537BB-BBB1-47AB-8B11-1194077577A0}"/>
  <sortState xmlns:xlrd2="http://schemas.microsoft.com/office/spreadsheetml/2017/richdata2" ref="A3:F37">
    <sortCondition ref="A3"/>
  </sortState>
  <tableColumns count="6">
    <tableColumn id="1" xr3:uid="{6767CB22-27B9-41E5-B8A9-A857734470F4}" name="Huvudsökande kommun" dataDxfId="13"/>
    <tableColumn id="2" xr3:uid="{ED99FF05-8547-4A6D-AA20-AE54C67BAEF0}" name="Sökt belopp_x000a_(ansökan)" dataDxfId="12" dataCellStyle="Valuta"/>
    <tableColumn id="3" xr3:uid="{860B853E-A7E7-4467-AA48-6E5DABF20E1B}" name="Beviljat belopp_x000a_(ansökan)" dataDxfId="11" dataCellStyle="Valuta"/>
    <tableColumn id="5" xr3:uid="{B6ECA541-4FF7-4C87-8B8D-9671C3C9DCA2}" name="Andel beviljat" dataDxfId="10" dataCellStyle="Procent">
      <calculatedColumnFormula>Tabell4[[#This Row],[Beviljat belopp
(ansökan)]]/Tabell4[[#This Row],[Sökt belopp
(ansökan)]]</calculatedColumnFormula>
    </tableColumn>
    <tableColumn id="6" xr3:uid="{79337A7F-CCA1-4D6F-97D4-0F8D0D1485F4}" name="Redovisat belopp" dataDxfId="9"/>
    <tableColumn id="7" xr3:uid="{AC8F5A14-037D-4E2B-961E-51E80302EC68}" name="Nyttjandegrad" dataDxfId="8" dataCellStyle="Procen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5619623-D0EF-4384-B353-818A88CE63E9}" name="Tabell5" displayName="Tabell5" ref="A2:F38" totalsRowShown="0" headerRowDxfId="7" dataDxfId="6">
  <autoFilter ref="A2:F38" xr:uid="{8E6D79C9-E574-4EF7-B0F7-3555B62EF612}"/>
  <tableColumns count="6">
    <tableColumn id="1" xr3:uid="{2EEFAA21-1DCA-4074-BD48-3DE68B12E6B3}" name="Huvudsökande kommun" dataDxfId="5"/>
    <tableColumn id="2" xr3:uid="{334FB3E6-4841-4496-BAE0-4DF7C04664BF}" name="Sökt belopp_x000a_(ansökan)" dataDxfId="4" dataCellStyle="Valuta"/>
    <tableColumn id="3" xr3:uid="{6E1CFF2B-6033-450E-A801-1B8E98EDC57B}" name="Beviljat belopp_x000a_(ansökan)" dataDxfId="3" dataCellStyle="Valuta"/>
    <tableColumn id="6" xr3:uid="{8F0BB55E-16B0-45D9-BDC3-43416D51D319}" name="Andel beviljat" dataDxfId="2" dataCellStyle="Procent">
      <calculatedColumnFormula>Tabell5[[#This Row],[Beviljat belopp
(ansökan)]]/Tabell5[[#This Row],[Sökt belopp
(ansökan)]]</calculatedColumnFormula>
    </tableColumn>
    <tableColumn id="4" xr3:uid="{63129A3E-BD44-469B-A6BE-0F1C21B1CE37}" name="Redovisat belopp" dataDxfId="1" dataCellStyle="Valuta"/>
    <tableColumn id="5" xr3:uid="{BCC65043-A3AB-4DD0-BEF1-17B7D31E9759}" name="Nyttjandegrad" dataDxfId="0" dataCellStyle="Pro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4ECDD-EB8A-4170-917F-5AEB3BE7B789}">
  <dimension ref="A1:H57"/>
  <sheetViews>
    <sheetView tabSelected="1" workbookViewId="0">
      <selection sqref="A1:F1"/>
    </sheetView>
  </sheetViews>
  <sheetFormatPr defaultColWidth="0" defaultRowHeight="15" zeroHeight="1" x14ac:dyDescent="0.25"/>
  <cols>
    <col min="1" max="1" width="44.85546875" bestFit="1" customWidth="1"/>
    <col min="2" max="6" width="30.7109375" customWidth="1"/>
    <col min="7" max="8" width="9.140625" customWidth="1"/>
    <col min="9" max="16384" width="9.140625" hidden="1"/>
  </cols>
  <sheetData>
    <row r="1" spans="1:8" ht="30" customHeight="1" x14ac:dyDescent="0.25">
      <c r="A1" s="54" t="s">
        <v>56</v>
      </c>
      <c r="B1" s="54"/>
      <c r="C1" s="54"/>
      <c r="D1" s="54"/>
      <c r="E1" s="54"/>
      <c r="F1" s="54"/>
      <c r="G1" s="1"/>
      <c r="H1" s="1"/>
    </row>
    <row r="2" spans="1:8" ht="30" customHeight="1" x14ac:dyDescent="0.2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1"/>
      <c r="H2" s="1"/>
    </row>
    <row r="3" spans="1:8" x14ac:dyDescent="0.25">
      <c r="A3" s="6" t="s">
        <v>6</v>
      </c>
      <c r="B3" s="7">
        <v>21355000</v>
      </c>
      <c r="C3" s="7">
        <v>21355000</v>
      </c>
      <c r="D3" s="8">
        <f>Tabell1[[#This Row],[Beviljat belopp
(ansökan)]]/Tabell1[[#This Row],[Sökt belopp
(ansökan)]]</f>
        <v>1</v>
      </c>
      <c r="E3" s="38" t="s">
        <v>61</v>
      </c>
      <c r="F3" s="9"/>
      <c r="G3" s="1"/>
      <c r="H3" s="1"/>
    </row>
    <row r="4" spans="1:8" x14ac:dyDescent="0.25">
      <c r="A4" s="6" t="s">
        <v>62</v>
      </c>
      <c r="B4" s="7">
        <v>79660000</v>
      </c>
      <c r="C4" s="7">
        <v>36250834</v>
      </c>
      <c r="D4" s="8">
        <f>Tabell1[[#This Row],[Beviljat belopp
(ansökan)]]/Tabell1[[#This Row],[Sökt belopp
(ansökan)]]</f>
        <v>0.45506947024855637</v>
      </c>
      <c r="E4" s="38" t="s">
        <v>61</v>
      </c>
      <c r="F4" s="9"/>
      <c r="G4" s="1"/>
      <c r="H4" s="1"/>
    </row>
    <row r="5" spans="1:8" x14ac:dyDescent="0.25">
      <c r="A5" s="6" t="s">
        <v>7</v>
      </c>
      <c r="B5" s="7">
        <v>65625000</v>
      </c>
      <c r="C5" s="7">
        <v>28705675</v>
      </c>
      <c r="D5" s="8">
        <f>Tabell1[[#This Row],[Beviljat belopp
(ansökan)]]/Tabell1[[#This Row],[Sökt belopp
(ansökan)]]</f>
        <v>0.43741980952380954</v>
      </c>
      <c r="E5" s="38" t="s">
        <v>61</v>
      </c>
      <c r="F5" s="9"/>
      <c r="G5" s="1"/>
      <c r="H5" s="1"/>
    </row>
    <row r="6" spans="1:8" x14ac:dyDescent="0.25">
      <c r="A6" s="6" t="s">
        <v>63</v>
      </c>
      <c r="B6" s="7">
        <v>100200000</v>
      </c>
      <c r="C6" s="7">
        <v>38585000</v>
      </c>
      <c r="D6" s="8">
        <f>Tabell1[[#This Row],[Beviljat belopp
(ansökan)]]/Tabell1[[#This Row],[Sökt belopp
(ansökan)]]</f>
        <v>0.38507984031936127</v>
      </c>
      <c r="E6" s="38" t="s">
        <v>61</v>
      </c>
      <c r="F6" s="9"/>
      <c r="G6" s="1"/>
      <c r="H6" s="1"/>
    </row>
    <row r="7" spans="1:8" x14ac:dyDescent="0.25">
      <c r="A7" s="6" t="s">
        <v>8</v>
      </c>
      <c r="B7" s="7">
        <v>26650000</v>
      </c>
      <c r="C7" s="7">
        <v>14916635</v>
      </c>
      <c r="D7" s="8">
        <f>Tabell1[[#This Row],[Beviljat belopp
(ansökan)]]/Tabell1[[#This Row],[Sökt belopp
(ansökan)]]</f>
        <v>0.55972363977485928</v>
      </c>
      <c r="E7" s="38" t="s">
        <v>61</v>
      </c>
      <c r="F7" s="9"/>
      <c r="G7" s="1"/>
      <c r="H7" s="1"/>
    </row>
    <row r="8" spans="1:8" x14ac:dyDescent="0.25">
      <c r="A8" s="6" t="s">
        <v>9</v>
      </c>
      <c r="B8" s="7">
        <v>45740000</v>
      </c>
      <c r="C8" s="7">
        <v>28700050</v>
      </c>
      <c r="D8" s="8">
        <f>Tabell1[[#This Row],[Beviljat belopp
(ansökan)]]/Tabell1[[#This Row],[Sökt belopp
(ansökan)]]</f>
        <v>0.62746064713598604</v>
      </c>
      <c r="E8" s="38" t="s">
        <v>61</v>
      </c>
      <c r="F8" s="9"/>
      <c r="G8" s="1"/>
      <c r="H8" s="1"/>
    </row>
    <row r="9" spans="1:8" x14ac:dyDescent="0.25">
      <c r="A9" s="6" t="s">
        <v>10</v>
      </c>
      <c r="B9" s="7">
        <v>19425000</v>
      </c>
      <c r="C9" s="7">
        <v>13316544</v>
      </c>
      <c r="D9" s="8">
        <f>Tabell1[[#This Row],[Beviljat belopp
(ansökan)]]/Tabell1[[#This Row],[Sökt belopp
(ansökan)]]</f>
        <v>0.68553637065637063</v>
      </c>
      <c r="E9" s="38" t="s">
        <v>61</v>
      </c>
      <c r="F9" s="9"/>
      <c r="G9" s="1"/>
      <c r="H9" s="1"/>
    </row>
    <row r="10" spans="1:8" x14ac:dyDescent="0.25">
      <c r="A10" s="6" t="s">
        <v>11</v>
      </c>
      <c r="B10" s="7">
        <v>64140000</v>
      </c>
      <c r="C10" s="7">
        <v>23851343</v>
      </c>
      <c r="D10" s="8">
        <f>Tabell1[[#This Row],[Beviljat belopp
(ansökan)]]/Tabell1[[#This Row],[Sökt belopp
(ansökan)]]</f>
        <v>0.37186378235110695</v>
      </c>
      <c r="E10" s="38" t="s">
        <v>61</v>
      </c>
      <c r="F10" s="9"/>
      <c r="G10" s="1"/>
      <c r="H10" s="1"/>
    </row>
    <row r="11" spans="1:8" x14ac:dyDescent="0.25">
      <c r="A11" s="6" t="s">
        <v>12</v>
      </c>
      <c r="B11" s="7">
        <v>118550000</v>
      </c>
      <c r="C11" s="7">
        <v>100955172</v>
      </c>
      <c r="D11" s="8">
        <f>Tabell1[[#This Row],[Beviljat belopp
(ansökan)]]/Tabell1[[#This Row],[Sökt belopp
(ansökan)]]</f>
        <v>0.85158306199915645</v>
      </c>
      <c r="E11" s="38" t="s">
        <v>61</v>
      </c>
      <c r="F11" s="9"/>
      <c r="G11" s="1"/>
      <c r="H11" s="1"/>
    </row>
    <row r="12" spans="1:8" x14ac:dyDescent="0.25">
      <c r="A12" s="6" t="s">
        <v>13</v>
      </c>
      <c r="B12" s="7">
        <v>76570000</v>
      </c>
      <c r="C12" s="7">
        <v>33236816</v>
      </c>
      <c r="D12" s="8">
        <f>Tabell1[[#This Row],[Beviljat belopp
(ansökan)]]/Tabell1[[#This Row],[Sökt belopp
(ansökan)]]</f>
        <v>0.43407099386182579</v>
      </c>
      <c r="E12" s="38" t="s">
        <v>61</v>
      </c>
      <c r="F12" s="9"/>
      <c r="G12" s="1"/>
      <c r="H12" s="1"/>
    </row>
    <row r="13" spans="1:8" x14ac:dyDescent="0.25">
      <c r="A13" s="6" t="s">
        <v>14</v>
      </c>
      <c r="B13" s="7">
        <v>5700000</v>
      </c>
      <c r="C13" s="7">
        <v>4938178</v>
      </c>
      <c r="D13" s="8">
        <f>Tabell1[[#This Row],[Beviljat belopp
(ansökan)]]/Tabell1[[#This Row],[Sökt belopp
(ansökan)]]</f>
        <v>0.86634701754385968</v>
      </c>
      <c r="E13" s="38" t="s">
        <v>61</v>
      </c>
      <c r="F13" s="9"/>
      <c r="G13" s="1"/>
      <c r="H13" s="1"/>
    </row>
    <row r="14" spans="1:8" x14ac:dyDescent="0.25">
      <c r="A14" s="6" t="s">
        <v>15</v>
      </c>
      <c r="B14" s="7">
        <v>83735000</v>
      </c>
      <c r="C14" s="7">
        <v>53630066</v>
      </c>
      <c r="D14" s="8">
        <f>Tabell1[[#This Row],[Beviljat belopp
(ansökan)]]/Tabell1[[#This Row],[Sökt belopp
(ansökan)]]</f>
        <v>0.6404737087239506</v>
      </c>
      <c r="E14" s="38" t="s">
        <v>61</v>
      </c>
      <c r="F14" s="9"/>
      <c r="G14" s="1"/>
      <c r="H14" s="1"/>
    </row>
    <row r="15" spans="1:8" x14ac:dyDescent="0.25">
      <c r="A15" s="6" t="s">
        <v>16</v>
      </c>
      <c r="B15" s="7">
        <v>14830000</v>
      </c>
      <c r="C15" s="7">
        <v>7873471</v>
      </c>
      <c r="D15" s="8">
        <f>Tabell1[[#This Row],[Beviljat belopp
(ansökan)]]/Tabell1[[#This Row],[Sökt belopp
(ansökan)]]</f>
        <v>0.53091510451786916</v>
      </c>
      <c r="E15" s="38" t="s">
        <v>61</v>
      </c>
      <c r="F15" s="9"/>
      <c r="G15" s="1"/>
      <c r="H15" s="1"/>
    </row>
    <row r="16" spans="1:8" x14ac:dyDescent="0.25">
      <c r="A16" s="6" t="s">
        <v>17</v>
      </c>
      <c r="B16" s="7">
        <v>17026500</v>
      </c>
      <c r="C16" s="7">
        <v>10480375</v>
      </c>
      <c r="D16" s="8">
        <f>Tabell1[[#This Row],[Beviljat belopp
(ansökan)]]/Tabell1[[#This Row],[Sökt belopp
(ansökan)]]</f>
        <v>0.61553313951781052</v>
      </c>
      <c r="E16" s="38" t="s">
        <v>61</v>
      </c>
      <c r="F16" s="9"/>
      <c r="G16" s="1"/>
      <c r="H16" s="1"/>
    </row>
    <row r="17" spans="1:8" x14ac:dyDescent="0.25">
      <c r="A17" s="6" t="s">
        <v>18</v>
      </c>
      <c r="B17" s="7">
        <v>23225000</v>
      </c>
      <c r="C17" s="7">
        <v>13896630</v>
      </c>
      <c r="D17" s="8">
        <f>Tabell1[[#This Row],[Beviljat belopp
(ansökan)]]/Tabell1[[#This Row],[Sökt belopp
(ansökan)]]</f>
        <v>0.59834790096878365</v>
      </c>
      <c r="E17" s="38" t="s">
        <v>61</v>
      </c>
      <c r="F17" s="9"/>
      <c r="G17" s="1"/>
      <c r="H17" s="1"/>
    </row>
    <row r="18" spans="1:8" x14ac:dyDescent="0.25">
      <c r="A18" s="6" t="s">
        <v>19</v>
      </c>
      <c r="B18" s="7">
        <v>40205000</v>
      </c>
      <c r="C18" s="7">
        <v>20905350</v>
      </c>
      <c r="D18" s="8">
        <f>Tabell1[[#This Row],[Beviljat belopp
(ansökan)]]/Tabell1[[#This Row],[Sökt belopp
(ansökan)]]</f>
        <v>0.51996890933963436</v>
      </c>
      <c r="E18" s="38" t="s">
        <v>61</v>
      </c>
      <c r="F18" s="9"/>
      <c r="G18" s="1"/>
      <c r="H18" s="1"/>
    </row>
    <row r="19" spans="1:8" x14ac:dyDescent="0.25">
      <c r="A19" s="6" t="s">
        <v>20</v>
      </c>
      <c r="B19" s="7">
        <v>74625000</v>
      </c>
      <c r="C19" s="7">
        <v>27152809</v>
      </c>
      <c r="D19" s="8">
        <f>Tabell1[[#This Row],[Beviljat belopp
(ansökan)]]/Tabell1[[#This Row],[Sökt belopp
(ansökan)]]</f>
        <v>0.36385673701842547</v>
      </c>
      <c r="E19" s="38" t="s">
        <v>61</v>
      </c>
      <c r="F19" s="9"/>
      <c r="G19" s="1"/>
      <c r="H19" s="1"/>
    </row>
    <row r="20" spans="1:8" x14ac:dyDescent="0.25">
      <c r="A20" s="6" t="s">
        <v>21</v>
      </c>
      <c r="B20" s="7">
        <v>66927500</v>
      </c>
      <c r="C20" s="7">
        <v>40337991</v>
      </c>
      <c r="D20" s="8">
        <f>Tabell1[[#This Row],[Beviljat belopp
(ansökan)]]/Tabell1[[#This Row],[Sökt belopp
(ansökan)]]</f>
        <v>0.60271175525755483</v>
      </c>
      <c r="E20" s="38" t="s">
        <v>61</v>
      </c>
      <c r="F20" s="9"/>
      <c r="G20" s="1"/>
      <c r="H20" s="1"/>
    </row>
    <row r="21" spans="1:8" x14ac:dyDescent="0.25">
      <c r="A21" s="6" t="s">
        <v>22</v>
      </c>
      <c r="B21" s="7">
        <v>32160000</v>
      </c>
      <c r="C21" s="7">
        <v>26673665</v>
      </c>
      <c r="D21" s="8">
        <f>Tabell1[[#This Row],[Beviljat belopp
(ansökan)]]/Tabell1[[#This Row],[Sökt belopp
(ansökan)]]</f>
        <v>0.82940500621890545</v>
      </c>
      <c r="E21" s="38" t="s">
        <v>61</v>
      </c>
      <c r="F21" s="9"/>
      <c r="G21" s="1"/>
      <c r="H21" s="1"/>
    </row>
    <row r="22" spans="1:8" x14ac:dyDescent="0.25">
      <c r="A22" s="6" t="s">
        <v>23</v>
      </c>
      <c r="B22" s="7">
        <v>9150000</v>
      </c>
      <c r="C22" s="7">
        <v>9139498</v>
      </c>
      <c r="D22" s="8">
        <f>Tabell1[[#This Row],[Beviljat belopp
(ansökan)]]/Tabell1[[#This Row],[Sökt belopp
(ansökan)]]</f>
        <v>0.99885224043715848</v>
      </c>
      <c r="E22" s="38" t="s">
        <v>61</v>
      </c>
      <c r="F22" s="9"/>
      <c r="G22" s="1"/>
      <c r="H22" s="1"/>
    </row>
    <row r="23" spans="1:8" x14ac:dyDescent="0.25">
      <c r="A23" s="6" t="s">
        <v>24</v>
      </c>
      <c r="B23" s="7">
        <v>4425000</v>
      </c>
      <c r="C23" s="7">
        <v>4425000</v>
      </c>
      <c r="D23" s="8">
        <f>Tabell1[[#This Row],[Beviljat belopp
(ansökan)]]/Tabell1[[#This Row],[Sökt belopp
(ansökan)]]</f>
        <v>1</v>
      </c>
      <c r="E23" s="38" t="s">
        <v>61</v>
      </c>
      <c r="F23" s="9"/>
      <c r="G23" s="1"/>
      <c r="H23" s="1"/>
    </row>
    <row r="24" spans="1:8" x14ac:dyDescent="0.25">
      <c r="A24" s="6" t="s">
        <v>25</v>
      </c>
      <c r="B24" s="7">
        <v>7015000</v>
      </c>
      <c r="C24" s="7">
        <v>7015000</v>
      </c>
      <c r="D24" s="8">
        <f>Tabell1[[#This Row],[Beviljat belopp
(ansökan)]]/Tabell1[[#This Row],[Sökt belopp
(ansökan)]]</f>
        <v>1</v>
      </c>
      <c r="E24" s="38" t="s">
        <v>61</v>
      </c>
      <c r="F24" s="9"/>
      <c r="G24" s="1"/>
      <c r="H24" s="1"/>
    </row>
    <row r="25" spans="1:8" x14ac:dyDescent="0.25">
      <c r="A25" s="6" t="s">
        <v>26</v>
      </c>
      <c r="B25" s="7">
        <v>102500000</v>
      </c>
      <c r="C25" s="7">
        <v>66657787</v>
      </c>
      <c r="D25" s="8">
        <f>Tabell1[[#This Row],[Beviljat belopp
(ansökan)]]/Tabell1[[#This Row],[Sökt belopp
(ansökan)]]</f>
        <v>0.6503198731707317</v>
      </c>
      <c r="E25" s="38" t="s">
        <v>61</v>
      </c>
      <c r="F25" s="9"/>
      <c r="G25" s="1"/>
      <c r="H25" s="1"/>
    </row>
    <row r="26" spans="1:8" x14ac:dyDescent="0.25">
      <c r="A26" s="6" t="s">
        <v>27</v>
      </c>
      <c r="B26" s="7">
        <v>28415000</v>
      </c>
      <c r="C26" s="7">
        <v>9647022</v>
      </c>
      <c r="D26" s="8">
        <f>Tabell1[[#This Row],[Beviljat belopp
(ansökan)]]/Tabell1[[#This Row],[Sökt belopp
(ansökan)]]</f>
        <v>0.33950455745204999</v>
      </c>
      <c r="E26" s="38" t="s">
        <v>61</v>
      </c>
      <c r="F26" s="9"/>
      <c r="G26" s="1"/>
      <c r="H26" s="1"/>
    </row>
    <row r="27" spans="1:8" x14ac:dyDescent="0.25">
      <c r="A27" s="6" t="s">
        <v>28</v>
      </c>
      <c r="B27" s="7">
        <v>7775000</v>
      </c>
      <c r="C27" s="7">
        <v>6976840</v>
      </c>
      <c r="D27" s="8">
        <f>Tabell1[[#This Row],[Beviljat belopp
(ansökan)]]/Tabell1[[#This Row],[Sökt belopp
(ansökan)]]</f>
        <v>0.89734276527331192</v>
      </c>
      <c r="E27" s="38" t="s">
        <v>61</v>
      </c>
      <c r="F27" s="9"/>
      <c r="G27" s="1"/>
      <c r="H27" s="1"/>
    </row>
    <row r="28" spans="1:8" x14ac:dyDescent="0.25">
      <c r="A28" s="6" t="s">
        <v>29</v>
      </c>
      <c r="B28" s="7">
        <v>10380000</v>
      </c>
      <c r="C28" s="7">
        <v>10380000</v>
      </c>
      <c r="D28" s="8">
        <f>Tabell1[[#This Row],[Beviljat belopp
(ansökan)]]/Tabell1[[#This Row],[Sökt belopp
(ansökan)]]</f>
        <v>1</v>
      </c>
      <c r="E28" s="38" t="s">
        <v>61</v>
      </c>
      <c r="F28" s="9"/>
      <c r="G28" s="1"/>
      <c r="H28" s="1"/>
    </row>
    <row r="29" spans="1:8" x14ac:dyDescent="0.25">
      <c r="A29" s="6" t="s">
        <v>30</v>
      </c>
      <c r="B29" s="7">
        <v>7520000</v>
      </c>
      <c r="C29" s="7">
        <v>7520000</v>
      </c>
      <c r="D29" s="8">
        <f>Tabell1[[#This Row],[Beviljat belopp
(ansökan)]]/Tabell1[[#This Row],[Sökt belopp
(ansökan)]]</f>
        <v>1</v>
      </c>
      <c r="E29" s="38" t="s">
        <v>61</v>
      </c>
      <c r="F29" s="9"/>
      <c r="G29" s="1"/>
      <c r="H29" s="1"/>
    </row>
    <row r="30" spans="1:8" x14ac:dyDescent="0.25">
      <c r="A30" s="6" t="s">
        <v>31</v>
      </c>
      <c r="B30" s="7">
        <v>51850000</v>
      </c>
      <c r="C30" s="7">
        <v>20009606</v>
      </c>
      <c r="D30" s="8">
        <f>Tabell1[[#This Row],[Beviljat belopp
(ansökan)]]/Tabell1[[#This Row],[Sökt belopp
(ansökan)]]</f>
        <v>0.38591332690453228</v>
      </c>
      <c r="E30" s="38" t="s">
        <v>61</v>
      </c>
      <c r="F30" s="9"/>
      <c r="G30" s="1"/>
      <c r="H30" s="1"/>
    </row>
    <row r="31" spans="1:8" x14ac:dyDescent="0.25">
      <c r="A31" s="6" t="s">
        <v>64</v>
      </c>
      <c r="B31" s="7">
        <v>16500000</v>
      </c>
      <c r="C31" s="7">
        <v>5821624</v>
      </c>
      <c r="D31" s="8">
        <f>Tabell1[[#This Row],[Beviljat belopp
(ansökan)]]/Tabell1[[#This Row],[Sökt belopp
(ansökan)]]</f>
        <v>0.35282569696969696</v>
      </c>
      <c r="E31" s="38" t="s">
        <v>61</v>
      </c>
      <c r="F31" s="9"/>
      <c r="G31" s="1"/>
      <c r="H31" s="1"/>
    </row>
    <row r="32" spans="1:8" x14ac:dyDescent="0.25">
      <c r="A32" s="6" t="s">
        <v>50</v>
      </c>
      <c r="B32" s="7">
        <v>76800000</v>
      </c>
      <c r="C32" s="7">
        <v>35615039</v>
      </c>
      <c r="D32" s="8">
        <f>Tabell1[[#This Row],[Beviljat belopp
(ansökan)]]/Tabell1[[#This Row],[Sökt belopp
(ansökan)]]</f>
        <v>0.46373748697916667</v>
      </c>
      <c r="E32" s="38" t="s">
        <v>61</v>
      </c>
      <c r="F32" s="9"/>
      <c r="G32" s="1"/>
      <c r="H32" s="1"/>
    </row>
    <row r="33" spans="1:8" x14ac:dyDescent="0.25">
      <c r="A33" s="6" t="s">
        <v>32</v>
      </c>
      <c r="B33" s="7">
        <v>72700000</v>
      </c>
      <c r="C33" s="7">
        <v>43673736</v>
      </c>
      <c r="D33" s="8">
        <f>Tabell1[[#This Row],[Beviljat belopp
(ansökan)]]/Tabell1[[#This Row],[Sökt belopp
(ansökan)]]</f>
        <v>0.60073914718019261</v>
      </c>
      <c r="E33" s="38" t="s">
        <v>61</v>
      </c>
      <c r="F33" s="9"/>
      <c r="G33" s="1"/>
      <c r="H33" s="1"/>
    </row>
    <row r="34" spans="1:8" x14ac:dyDescent="0.25">
      <c r="A34" s="6" t="s">
        <v>65</v>
      </c>
      <c r="B34" s="7">
        <v>21175000</v>
      </c>
      <c r="C34" s="7">
        <v>16834418</v>
      </c>
      <c r="D34" s="8">
        <f>Tabell1[[#This Row],[Beviljat belopp
(ansökan)]]/Tabell1[[#This Row],[Sökt belopp
(ansökan)]]</f>
        <v>0.79501383707201889</v>
      </c>
      <c r="E34" s="38" t="s">
        <v>61</v>
      </c>
      <c r="F34" s="9"/>
      <c r="G34" s="1"/>
      <c r="H34" s="1"/>
    </row>
    <row r="35" spans="1:8" x14ac:dyDescent="0.25">
      <c r="A35" s="6" t="s">
        <v>33</v>
      </c>
      <c r="B35" s="7">
        <v>158480000</v>
      </c>
      <c r="C35" s="7">
        <v>129722768</v>
      </c>
      <c r="D35" s="8">
        <f>Tabell1[[#This Row],[Beviljat belopp
(ansökan)]]/Tabell1[[#This Row],[Sökt belopp
(ansökan)]]</f>
        <v>0.81854346289752655</v>
      </c>
      <c r="E35" s="38" t="s">
        <v>61</v>
      </c>
      <c r="F35" s="9"/>
      <c r="G35" s="1"/>
      <c r="H35" s="1"/>
    </row>
    <row r="36" spans="1:8" x14ac:dyDescent="0.25">
      <c r="A36" s="6" t="s">
        <v>66</v>
      </c>
      <c r="B36" s="7">
        <v>24782500</v>
      </c>
      <c r="C36" s="7">
        <v>13575896</v>
      </c>
      <c r="D36" s="8">
        <f>Tabell1[[#This Row],[Beviljat belopp
(ansökan)]]/Tabell1[[#This Row],[Sökt belopp
(ansökan)]]</f>
        <v>0.54780171491980223</v>
      </c>
      <c r="E36" s="38" t="s">
        <v>61</v>
      </c>
      <c r="F36" s="9"/>
      <c r="G36" s="1"/>
      <c r="H36" s="1"/>
    </row>
    <row r="37" spans="1:8" x14ac:dyDescent="0.25">
      <c r="A37" s="6" t="s">
        <v>34</v>
      </c>
      <c r="B37" s="7">
        <v>67210000</v>
      </c>
      <c r="C37" s="7">
        <v>39154206</v>
      </c>
      <c r="D37" s="8">
        <f>Tabell1[[#This Row],[Beviljat belopp
(ansökan)]]/Tabell1[[#This Row],[Sökt belopp
(ansökan)]]</f>
        <v>0.58256518375241784</v>
      </c>
      <c r="E37" s="38" t="s">
        <v>61</v>
      </c>
      <c r="F37" s="9"/>
      <c r="G37" s="1"/>
      <c r="H37" s="1"/>
    </row>
    <row r="38" spans="1:8" x14ac:dyDescent="0.25">
      <c r="A38" s="6" t="s">
        <v>67</v>
      </c>
      <c r="B38" s="7">
        <v>82300000</v>
      </c>
      <c r="C38" s="7">
        <v>76394500</v>
      </c>
      <c r="D38" s="8">
        <f>Tabell1[[#This Row],[Beviljat belopp
(ansökan)]]/Tabell1[[#This Row],[Sökt belopp
(ansökan)]]</f>
        <v>0.92824422843256382</v>
      </c>
      <c r="E38" s="38" t="s">
        <v>61</v>
      </c>
      <c r="F38" s="9"/>
      <c r="G38" s="1"/>
      <c r="H38" s="1"/>
    </row>
    <row r="39" spans="1:8" x14ac:dyDescent="0.25">
      <c r="A39" s="6" t="s">
        <v>68</v>
      </c>
      <c r="B39" s="7">
        <v>56150000</v>
      </c>
      <c r="C39" s="7">
        <v>20268088</v>
      </c>
      <c r="D39" s="8">
        <f>Tabell1[[#This Row],[Beviljat belopp
(ansökan)]]/Tabell1[[#This Row],[Sökt belopp
(ansökan)]]</f>
        <v>0.36096327693677649</v>
      </c>
      <c r="E39" s="38" t="s">
        <v>61</v>
      </c>
      <c r="F39" s="9"/>
      <c r="G39" s="1"/>
      <c r="H39" s="1"/>
    </row>
    <row r="40" spans="1:8" x14ac:dyDescent="0.25">
      <c r="A40" s="6" t="s">
        <v>35</v>
      </c>
      <c r="B40" s="7">
        <v>24135000</v>
      </c>
      <c r="C40" s="7">
        <v>11312085</v>
      </c>
      <c r="D40" s="8">
        <f>Tabell1[[#This Row],[Beviljat belopp
(ansökan)]]/Tabell1[[#This Row],[Sökt belopp
(ansökan)]]</f>
        <v>0.46870043505282782</v>
      </c>
      <c r="E40" s="38" t="s">
        <v>61</v>
      </c>
      <c r="F40" s="9"/>
      <c r="G40" s="1"/>
      <c r="H40" s="1"/>
    </row>
    <row r="41" spans="1:8" x14ac:dyDescent="0.25">
      <c r="A41" s="6" t="s">
        <v>37</v>
      </c>
      <c r="B41" s="7">
        <v>100840000</v>
      </c>
      <c r="C41" s="7">
        <v>36946364</v>
      </c>
      <c r="D41" s="8">
        <f>Tabell1[[#This Row],[Beviljat belopp
(ansökan)]]/Tabell1[[#This Row],[Sökt belopp
(ansökan)]]</f>
        <v>0.36638599761999208</v>
      </c>
      <c r="E41" s="38" t="s">
        <v>61</v>
      </c>
      <c r="F41" s="9"/>
      <c r="G41" s="1"/>
      <c r="H41" s="1"/>
    </row>
    <row r="42" spans="1:8" x14ac:dyDescent="0.25">
      <c r="A42" s="6" t="s">
        <v>38</v>
      </c>
      <c r="B42" s="7">
        <v>63135000</v>
      </c>
      <c r="C42" s="7">
        <v>32528286</v>
      </c>
      <c r="D42" s="8">
        <f>Tabell1[[#This Row],[Beviljat belopp
(ansökan)]]/Tabell1[[#This Row],[Sökt belopp
(ansökan)]]</f>
        <v>0.51521796151104771</v>
      </c>
      <c r="E42" s="38" t="s">
        <v>61</v>
      </c>
      <c r="F42" s="9"/>
      <c r="G42" s="1"/>
      <c r="H42" s="1"/>
    </row>
    <row r="43" spans="1:8" x14ac:dyDescent="0.25">
      <c r="A43" s="6" t="s">
        <v>39</v>
      </c>
      <c r="B43" s="7">
        <v>9190000</v>
      </c>
      <c r="C43" s="7">
        <v>9190000</v>
      </c>
      <c r="D43" s="8">
        <f>Tabell1[[#This Row],[Beviljat belopp
(ansökan)]]/Tabell1[[#This Row],[Sökt belopp
(ansökan)]]</f>
        <v>1</v>
      </c>
      <c r="E43" s="38" t="s">
        <v>61</v>
      </c>
      <c r="F43" s="9"/>
      <c r="G43" s="1"/>
      <c r="H43" s="1"/>
    </row>
    <row r="44" spans="1:8" x14ac:dyDescent="0.25">
      <c r="A44" s="6" t="s">
        <v>40</v>
      </c>
      <c r="B44" s="7">
        <v>55450000</v>
      </c>
      <c r="C44" s="7">
        <v>21108689</v>
      </c>
      <c r="D44" s="8">
        <f>Tabell1[[#This Row],[Beviljat belopp
(ansökan)]]/Tabell1[[#This Row],[Sökt belopp
(ansökan)]]</f>
        <v>0.38067969341749325</v>
      </c>
      <c r="E44" s="38" t="s">
        <v>61</v>
      </c>
      <c r="F44" s="9"/>
      <c r="G44" s="1"/>
      <c r="H44" s="1"/>
    </row>
    <row r="45" spans="1:8" x14ac:dyDescent="0.25">
      <c r="A45" s="6" t="s">
        <v>41</v>
      </c>
      <c r="B45" s="7">
        <v>41200000</v>
      </c>
      <c r="C45" s="7">
        <v>21687672</v>
      </c>
      <c r="D45" s="8">
        <f>Tabell1[[#This Row],[Beviljat belopp
(ansökan)]]/Tabell1[[#This Row],[Sökt belopp
(ansökan)]]</f>
        <v>0.52639980582524271</v>
      </c>
      <c r="E45" s="38" t="s">
        <v>61</v>
      </c>
      <c r="F45" s="9"/>
      <c r="G45" s="1"/>
      <c r="H45" s="1"/>
    </row>
    <row r="46" spans="1:8" x14ac:dyDescent="0.25">
      <c r="A46" s="6" t="s">
        <v>42</v>
      </c>
      <c r="B46" s="7">
        <v>20790000</v>
      </c>
      <c r="C46" s="7">
        <v>12649558</v>
      </c>
      <c r="D46" s="8">
        <f>Tabell1[[#This Row],[Beviljat belopp
(ansökan)]]/Tabell1[[#This Row],[Sökt belopp
(ansökan)]]</f>
        <v>0.60844434824434823</v>
      </c>
      <c r="E46" s="38" t="s">
        <v>61</v>
      </c>
      <c r="F46" s="9"/>
      <c r="G46" s="1"/>
      <c r="H46" s="1"/>
    </row>
    <row r="47" spans="1:8" x14ac:dyDescent="0.25">
      <c r="A47" s="6" t="s">
        <v>43</v>
      </c>
      <c r="B47" s="7">
        <v>57064000</v>
      </c>
      <c r="C47" s="7">
        <v>35019127</v>
      </c>
      <c r="D47" s="8">
        <f>Tabell1[[#This Row],[Beviljat belopp
(ansökan)]]/Tabell1[[#This Row],[Sökt belopp
(ansökan)]]</f>
        <v>0.61368160311229492</v>
      </c>
      <c r="E47" s="38" t="s">
        <v>61</v>
      </c>
      <c r="F47" s="9"/>
      <c r="G47" s="1"/>
      <c r="H47" s="1"/>
    </row>
    <row r="48" spans="1:8" x14ac:dyDescent="0.25">
      <c r="A48" s="6" t="s">
        <v>44</v>
      </c>
      <c r="B48" s="7">
        <v>31965000</v>
      </c>
      <c r="C48" s="7">
        <v>16629991</v>
      </c>
      <c r="D48" s="8">
        <f>Tabell1[[#This Row],[Beviljat belopp
(ansökan)]]/Tabell1[[#This Row],[Sökt belopp
(ansökan)]]</f>
        <v>0.52025624902236822</v>
      </c>
      <c r="E48" s="38" t="s">
        <v>61</v>
      </c>
      <c r="F48" s="9"/>
      <c r="G48" s="1"/>
      <c r="H48" s="1"/>
    </row>
    <row r="49" spans="1:8" x14ac:dyDescent="0.25">
      <c r="A49" s="10"/>
      <c r="B49" s="1"/>
      <c r="C49" s="1"/>
      <c r="D49" s="1"/>
      <c r="E49" s="1"/>
      <c r="F49" s="11"/>
      <c r="G49" s="1"/>
      <c r="H49" s="1"/>
    </row>
    <row r="50" spans="1:8" ht="19.5" customHeight="1" x14ac:dyDescent="0.25">
      <c r="A50" s="12" t="s">
        <v>45</v>
      </c>
      <c r="B50" s="13">
        <v>2185245500</v>
      </c>
      <c r="C50" s="13">
        <v>1265664404</v>
      </c>
      <c r="D50" s="14">
        <f>C50/B50</f>
        <v>0.57918636784745692</v>
      </c>
      <c r="E50" s="13"/>
      <c r="F50" s="14"/>
      <c r="G50" s="1"/>
      <c r="H50" s="1"/>
    </row>
    <row r="51" spans="1:8" x14ac:dyDescent="0.25">
      <c r="A51" s="10"/>
      <c r="B51" s="1"/>
      <c r="C51" s="1"/>
      <c r="D51" s="1"/>
      <c r="E51" s="1"/>
      <c r="F51" s="11"/>
      <c r="G51" s="1"/>
      <c r="H51" s="1"/>
    </row>
    <row r="52" spans="1:8" x14ac:dyDescent="0.25">
      <c r="A52" s="15"/>
      <c r="B52" s="16"/>
      <c r="C52" s="16"/>
      <c r="D52" s="16"/>
      <c r="E52" s="16"/>
      <c r="F52" s="17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hidden="1" x14ac:dyDescent="0.25"/>
  </sheetData>
  <mergeCells count="1">
    <mergeCell ref="A1:F1"/>
  </mergeCells>
  <phoneticPr fontId="5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FD691-0DB2-4A40-9E4A-21AC01B9DCC9}">
  <dimension ref="A1:H57"/>
  <sheetViews>
    <sheetView workbookViewId="0">
      <selection sqref="A1:F1"/>
    </sheetView>
  </sheetViews>
  <sheetFormatPr defaultColWidth="0" defaultRowHeight="15" zeroHeight="1" x14ac:dyDescent="0.25"/>
  <cols>
    <col min="1" max="1" width="44.85546875" bestFit="1" customWidth="1"/>
    <col min="2" max="6" width="30.7109375" customWidth="1"/>
    <col min="7" max="8" width="9.140625" customWidth="1"/>
    <col min="9" max="16384" width="9.140625" hidden="1"/>
  </cols>
  <sheetData>
    <row r="1" spans="1:8" ht="30" customHeight="1" x14ac:dyDescent="0.25">
      <c r="A1" s="54" t="s">
        <v>57</v>
      </c>
      <c r="B1" s="54"/>
      <c r="C1" s="54"/>
      <c r="D1" s="54"/>
      <c r="E1" s="54"/>
      <c r="F1" s="54"/>
      <c r="G1" s="1"/>
      <c r="H1" s="1"/>
    </row>
    <row r="2" spans="1:8" ht="30" customHeight="1" x14ac:dyDescent="0.25">
      <c r="A2" s="19" t="s">
        <v>0</v>
      </c>
      <c r="B2" s="20" t="s">
        <v>1</v>
      </c>
      <c r="C2" s="20" t="s">
        <v>2</v>
      </c>
      <c r="D2" s="21" t="s">
        <v>3</v>
      </c>
      <c r="E2" s="21" t="s">
        <v>4</v>
      </c>
      <c r="F2" s="22" t="s">
        <v>5</v>
      </c>
      <c r="G2" s="1"/>
      <c r="H2" s="1"/>
    </row>
    <row r="3" spans="1:8" x14ac:dyDescent="0.25">
      <c r="A3" s="6" t="s">
        <v>6</v>
      </c>
      <c r="B3" s="7">
        <v>6525000</v>
      </c>
      <c r="C3" s="7">
        <v>6525000</v>
      </c>
      <c r="D3" s="8">
        <f>Tabell2[[#This Row],[Beviljat belopp
(ansökan)]]/Tabell2[[#This Row],[Sökt belopp
(ansökan)]]</f>
        <v>1</v>
      </c>
      <c r="E3" s="38" t="s">
        <v>61</v>
      </c>
      <c r="F3" s="9"/>
      <c r="G3" s="1"/>
      <c r="H3" s="1"/>
    </row>
    <row r="4" spans="1:8" x14ac:dyDescent="0.25">
      <c r="A4" s="6" t="s">
        <v>62</v>
      </c>
      <c r="B4" s="7">
        <v>22765000</v>
      </c>
      <c r="C4" s="7">
        <v>13287262</v>
      </c>
      <c r="D4" s="8">
        <f>Tabell2[[#This Row],[Beviljat belopp
(ansökan)]]/Tabell2[[#This Row],[Sökt belopp
(ansökan)]]</f>
        <v>0.58367063474632108</v>
      </c>
      <c r="E4" s="38" t="s">
        <v>61</v>
      </c>
      <c r="F4" s="9"/>
      <c r="G4" s="1"/>
      <c r="H4" s="1"/>
    </row>
    <row r="5" spans="1:8" x14ac:dyDescent="0.25">
      <c r="A5" s="6" t="s">
        <v>7</v>
      </c>
      <c r="B5" s="7">
        <v>21000000</v>
      </c>
      <c r="C5" s="7">
        <v>12865092</v>
      </c>
      <c r="D5" s="8">
        <f>Tabell2[[#This Row],[Beviljat belopp
(ansökan)]]/Tabell2[[#This Row],[Sökt belopp
(ansökan)]]</f>
        <v>0.6126234285714286</v>
      </c>
      <c r="E5" s="38" t="s">
        <v>61</v>
      </c>
      <c r="F5" s="9"/>
      <c r="G5" s="1"/>
      <c r="H5" s="1"/>
    </row>
    <row r="6" spans="1:8" x14ac:dyDescent="0.25">
      <c r="A6" s="6" t="s">
        <v>63</v>
      </c>
      <c r="B6" s="7">
        <v>36750000</v>
      </c>
      <c r="C6" s="7">
        <v>15957589</v>
      </c>
      <c r="D6" s="8">
        <f>Tabell2[[#This Row],[Beviljat belopp
(ansökan)]]/Tabell2[[#This Row],[Sökt belopp
(ansökan)]]</f>
        <v>0.4342201088435374</v>
      </c>
      <c r="E6" s="38" t="s">
        <v>61</v>
      </c>
      <c r="F6" s="9"/>
      <c r="G6" s="1"/>
      <c r="H6" s="1"/>
    </row>
    <row r="7" spans="1:8" x14ac:dyDescent="0.25">
      <c r="A7" s="6" t="s">
        <v>8</v>
      </c>
      <c r="B7" s="7">
        <v>18450000</v>
      </c>
      <c r="C7" s="7">
        <v>7433373</v>
      </c>
      <c r="D7" s="8">
        <f>Tabell2[[#This Row],[Beviljat belopp
(ansökan)]]/Tabell2[[#This Row],[Sökt belopp
(ansökan)]]</f>
        <v>0.40289284552845528</v>
      </c>
      <c r="E7" s="38" t="s">
        <v>61</v>
      </c>
      <c r="F7" s="9"/>
      <c r="G7" s="1"/>
      <c r="H7" s="1"/>
    </row>
    <row r="8" spans="1:8" x14ac:dyDescent="0.25">
      <c r="A8" s="6" t="s">
        <v>9</v>
      </c>
      <c r="B8" s="7">
        <v>6555000</v>
      </c>
      <c r="C8" s="7">
        <v>6555000</v>
      </c>
      <c r="D8" s="8">
        <f>Tabell2[[#This Row],[Beviljat belopp
(ansökan)]]/Tabell2[[#This Row],[Sökt belopp
(ansökan)]]</f>
        <v>1</v>
      </c>
      <c r="E8" s="38" t="s">
        <v>61</v>
      </c>
      <c r="F8" s="9"/>
      <c r="G8" s="1"/>
      <c r="H8" s="1"/>
    </row>
    <row r="9" spans="1:8" x14ac:dyDescent="0.25">
      <c r="A9" s="6" t="s">
        <v>10</v>
      </c>
      <c r="B9" s="7">
        <v>12075000</v>
      </c>
      <c r="C9" s="7">
        <v>5138642</v>
      </c>
      <c r="D9" s="8">
        <f>Tabell2[[#This Row],[Beviljat belopp
(ansökan)]]/Tabell2[[#This Row],[Sökt belopp
(ansökan)]]</f>
        <v>0.42556041407867495</v>
      </c>
      <c r="E9" s="38" t="s">
        <v>61</v>
      </c>
      <c r="F9" s="9"/>
      <c r="G9" s="1"/>
      <c r="H9" s="1"/>
    </row>
    <row r="10" spans="1:8" x14ac:dyDescent="0.25">
      <c r="A10" s="6" t="s">
        <v>11</v>
      </c>
      <c r="B10" s="7">
        <v>20420000</v>
      </c>
      <c r="C10" s="7">
        <v>10552767</v>
      </c>
      <c r="D10" s="8">
        <f>Tabell2[[#This Row],[Beviljat belopp
(ansökan)]]/Tabell2[[#This Row],[Sökt belopp
(ansökan)]]</f>
        <v>0.51678584720861898</v>
      </c>
      <c r="E10" s="38" t="s">
        <v>61</v>
      </c>
      <c r="F10" s="9"/>
      <c r="G10" s="1"/>
      <c r="H10" s="1"/>
    </row>
    <row r="11" spans="1:8" x14ac:dyDescent="0.25">
      <c r="A11" s="6" t="s">
        <v>12</v>
      </c>
      <c r="B11" s="7">
        <v>81850000</v>
      </c>
      <c r="C11" s="7">
        <v>55025825</v>
      </c>
      <c r="D11" s="8">
        <f>Tabell2[[#This Row],[Beviljat belopp
(ansökan)]]/Tabell2[[#This Row],[Sökt belopp
(ansökan)]]</f>
        <v>0.67227642028100187</v>
      </c>
      <c r="E11" s="38" t="s">
        <v>61</v>
      </c>
      <c r="F11" s="9"/>
      <c r="G11" s="1"/>
      <c r="H11" s="1"/>
    </row>
    <row r="12" spans="1:8" x14ac:dyDescent="0.25">
      <c r="A12" s="6" t="s">
        <v>13</v>
      </c>
      <c r="B12" s="7">
        <v>14400000</v>
      </c>
      <c r="C12" s="7">
        <v>12924222</v>
      </c>
      <c r="D12" s="8">
        <f>Tabell2[[#This Row],[Beviljat belopp
(ansökan)]]/Tabell2[[#This Row],[Sökt belopp
(ansökan)]]</f>
        <v>0.89751541666666668</v>
      </c>
      <c r="E12" s="38" t="s">
        <v>61</v>
      </c>
      <c r="F12" s="9"/>
      <c r="G12" s="1"/>
      <c r="H12" s="1"/>
    </row>
    <row r="13" spans="1:8" x14ac:dyDescent="0.25">
      <c r="A13" s="6" t="s">
        <v>14</v>
      </c>
      <c r="B13" s="7">
        <v>710000</v>
      </c>
      <c r="C13" s="7">
        <v>710000</v>
      </c>
      <c r="D13" s="8">
        <f>Tabell2[[#This Row],[Beviljat belopp
(ansökan)]]/Tabell2[[#This Row],[Sökt belopp
(ansökan)]]</f>
        <v>1</v>
      </c>
      <c r="E13" s="38" t="s">
        <v>61</v>
      </c>
      <c r="F13" s="9"/>
      <c r="G13" s="1"/>
      <c r="H13" s="1"/>
    </row>
    <row r="14" spans="1:8" x14ac:dyDescent="0.25">
      <c r="A14" s="6" t="s">
        <v>15</v>
      </c>
      <c r="B14" s="7">
        <v>14955000</v>
      </c>
      <c r="C14" s="7">
        <v>14955000</v>
      </c>
      <c r="D14" s="8">
        <f>Tabell2[[#This Row],[Beviljat belopp
(ansökan)]]/Tabell2[[#This Row],[Sökt belopp
(ansökan)]]</f>
        <v>1</v>
      </c>
      <c r="E14" s="38" t="s">
        <v>61</v>
      </c>
      <c r="F14" s="9"/>
      <c r="G14" s="1"/>
      <c r="H14" s="1"/>
    </row>
    <row r="15" spans="1:8" x14ac:dyDescent="0.25">
      <c r="A15" s="6" t="s">
        <v>16</v>
      </c>
      <c r="B15" s="7">
        <v>18340000</v>
      </c>
      <c r="C15" s="7">
        <v>3559148</v>
      </c>
      <c r="D15" s="8">
        <f>Tabell2[[#This Row],[Beviljat belopp
(ansökan)]]/Tabell2[[#This Row],[Sökt belopp
(ansökan)]]</f>
        <v>0.19406477644492912</v>
      </c>
      <c r="E15" s="38" t="s">
        <v>61</v>
      </c>
      <c r="F15" s="9"/>
      <c r="G15" s="1"/>
      <c r="H15" s="1"/>
    </row>
    <row r="16" spans="1:8" x14ac:dyDescent="0.25">
      <c r="A16" s="6" t="s">
        <v>17</v>
      </c>
      <c r="B16" s="7">
        <v>3790000</v>
      </c>
      <c r="C16" s="7">
        <v>3790000</v>
      </c>
      <c r="D16" s="8">
        <f>Tabell2[[#This Row],[Beviljat belopp
(ansökan)]]/Tabell2[[#This Row],[Sökt belopp
(ansökan)]]</f>
        <v>1</v>
      </c>
      <c r="E16" s="38" t="s">
        <v>61</v>
      </c>
      <c r="F16" s="9"/>
      <c r="G16" s="1"/>
      <c r="H16" s="1"/>
    </row>
    <row r="17" spans="1:8" x14ac:dyDescent="0.25">
      <c r="A17" s="6" t="s">
        <v>18</v>
      </c>
      <c r="B17" s="7">
        <v>4520000</v>
      </c>
      <c r="C17" s="7">
        <v>4283673</v>
      </c>
      <c r="D17" s="8">
        <f>Tabell2[[#This Row],[Beviljat belopp
(ansökan)]]/Tabell2[[#This Row],[Sökt belopp
(ansökan)]]</f>
        <v>0.94771526548672569</v>
      </c>
      <c r="E17" s="38" t="s">
        <v>61</v>
      </c>
      <c r="F17" s="9"/>
      <c r="G17" s="1"/>
      <c r="H17" s="1"/>
    </row>
    <row r="18" spans="1:8" x14ac:dyDescent="0.25">
      <c r="A18" s="6" t="s">
        <v>19</v>
      </c>
      <c r="B18" s="7">
        <v>7570000</v>
      </c>
      <c r="C18" s="7">
        <v>7200184</v>
      </c>
      <c r="D18" s="8">
        <f>Tabell2[[#This Row],[Beviljat belopp
(ansökan)]]/Tabell2[[#This Row],[Sökt belopp
(ansökan)]]</f>
        <v>0.95114715984147957</v>
      </c>
      <c r="E18" s="38" t="s">
        <v>61</v>
      </c>
      <c r="F18" s="9"/>
      <c r="G18" s="1"/>
      <c r="H18" s="1"/>
    </row>
    <row r="19" spans="1:8" x14ac:dyDescent="0.25">
      <c r="A19" s="6" t="s">
        <v>20</v>
      </c>
      <c r="B19" s="7">
        <v>17720000</v>
      </c>
      <c r="C19" s="7">
        <v>10676491</v>
      </c>
      <c r="D19" s="8">
        <f>Tabell2[[#This Row],[Beviljat belopp
(ansökan)]]/Tabell2[[#This Row],[Sökt belopp
(ansökan)]]</f>
        <v>0.60251077878103843</v>
      </c>
      <c r="E19" s="38" t="s">
        <v>61</v>
      </c>
      <c r="F19" s="9"/>
      <c r="G19" s="1"/>
      <c r="H19" s="1"/>
    </row>
    <row r="20" spans="1:8" x14ac:dyDescent="0.25">
      <c r="A20" s="6" t="s">
        <v>21</v>
      </c>
      <c r="B20" s="7">
        <v>24480000</v>
      </c>
      <c r="C20" s="7">
        <v>15344502</v>
      </c>
      <c r="D20" s="8">
        <f>Tabell2[[#This Row],[Beviljat belopp
(ansökan)]]/Tabell2[[#This Row],[Sökt belopp
(ansökan)]]</f>
        <v>0.62681789215686279</v>
      </c>
      <c r="E20" s="38" t="s">
        <v>61</v>
      </c>
      <c r="F20" s="9"/>
      <c r="G20" s="1"/>
      <c r="H20" s="1"/>
    </row>
    <row r="21" spans="1:8" x14ac:dyDescent="0.25">
      <c r="A21" s="6" t="s">
        <v>22</v>
      </c>
      <c r="B21" s="7">
        <v>6380000</v>
      </c>
      <c r="C21" s="7">
        <v>6380000</v>
      </c>
      <c r="D21" s="8">
        <f>Tabell2[[#This Row],[Beviljat belopp
(ansökan)]]/Tabell2[[#This Row],[Sökt belopp
(ansökan)]]</f>
        <v>1</v>
      </c>
      <c r="E21" s="38" t="s">
        <v>61</v>
      </c>
      <c r="F21" s="9"/>
      <c r="G21" s="1"/>
      <c r="H21" s="1"/>
    </row>
    <row r="22" spans="1:8" x14ac:dyDescent="0.25">
      <c r="A22" s="6" t="s">
        <v>23</v>
      </c>
      <c r="B22" s="7">
        <v>4950000</v>
      </c>
      <c r="C22" s="7">
        <v>3769623</v>
      </c>
      <c r="D22" s="8">
        <f>Tabell2[[#This Row],[Beviljat belopp
(ansökan)]]/Tabell2[[#This Row],[Sökt belopp
(ansökan)]]</f>
        <v>0.76153999999999999</v>
      </c>
      <c r="E22" s="38" t="s">
        <v>61</v>
      </c>
      <c r="F22" s="9"/>
      <c r="G22" s="1"/>
      <c r="H22" s="1"/>
    </row>
    <row r="23" spans="1:8" x14ac:dyDescent="0.25">
      <c r="A23" s="6" t="s">
        <v>24</v>
      </c>
      <c r="B23" s="7">
        <v>700000</v>
      </c>
      <c r="C23" s="7">
        <v>700000</v>
      </c>
      <c r="D23" s="8">
        <f>Tabell2[[#This Row],[Beviljat belopp
(ansökan)]]/Tabell2[[#This Row],[Sökt belopp
(ansökan)]]</f>
        <v>1</v>
      </c>
      <c r="E23" s="38" t="s">
        <v>61</v>
      </c>
      <c r="F23" s="9"/>
      <c r="G23" s="1"/>
      <c r="H23" s="1"/>
    </row>
    <row r="24" spans="1:8" x14ac:dyDescent="0.25">
      <c r="A24" s="6" t="s">
        <v>25</v>
      </c>
      <c r="B24" s="7">
        <v>1400000</v>
      </c>
      <c r="C24" s="7">
        <v>1400000</v>
      </c>
      <c r="D24" s="8">
        <f>Tabell2[[#This Row],[Beviljat belopp
(ansökan)]]/Tabell2[[#This Row],[Sökt belopp
(ansökan)]]</f>
        <v>1</v>
      </c>
      <c r="E24" s="38" t="s">
        <v>61</v>
      </c>
      <c r="F24" s="9"/>
      <c r="G24" s="1"/>
      <c r="H24" s="1"/>
    </row>
    <row r="25" spans="1:8" x14ac:dyDescent="0.25">
      <c r="A25" s="6" t="s">
        <v>26</v>
      </c>
      <c r="B25" s="7">
        <v>15500000</v>
      </c>
      <c r="C25" s="7">
        <v>15500000</v>
      </c>
      <c r="D25" s="8">
        <f>Tabell2[[#This Row],[Beviljat belopp
(ansökan)]]/Tabell2[[#This Row],[Sökt belopp
(ansökan)]]</f>
        <v>1</v>
      </c>
      <c r="E25" s="38" t="s">
        <v>61</v>
      </c>
      <c r="F25" s="9"/>
      <c r="G25" s="1"/>
      <c r="H25" s="1"/>
    </row>
    <row r="26" spans="1:8" x14ac:dyDescent="0.25">
      <c r="A26" s="6" t="s">
        <v>27</v>
      </c>
      <c r="B26" s="7">
        <v>19930000</v>
      </c>
      <c r="C26" s="7">
        <v>3789144</v>
      </c>
      <c r="D26" s="8">
        <f>Tabell2[[#This Row],[Beviljat belopp
(ansökan)]]/Tabell2[[#This Row],[Sökt belopp
(ansökan)]]</f>
        <v>0.19012262920220774</v>
      </c>
      <c r="E26" s="38" t="s">
        <v>61</v>
      </c>
      <c r="F26" s="9"/>
      <c r="G26" s="1"/>
      <c r="H26" s="1"/>
    </row>
    <row r="27" spans="1:8" x14ac:dyDescent="0.25">
      <c r="A27" s="6" t="s">
        <v>28</v>
      </c>
      <c r="B27" s="7">
        <v>1470000</v>
      </c>
      <c r="C27" s="7">
        <v>1470000</v>
      </c>
      <c r="D27" s="8">
        <f>Tabell2[[#This Row],[Beviljat belopp
(ansökan)]]/Tabell2[[#This Row],[Sökt belopp
(ansökan)]]</f>
        <v>1</v>
      </c>
      <c r="E27" s="38" t="s">
        <v>61</v>
      </c>
      <c r="F27" s="9"/>
      <c r="G27" s="1"/>
      <c r="H27" s="1"/>
    </row>
    <row r="28" spans="1:8" x14ac:dyDescent="0.25">
      <c r="A28" s="6" t="s">
        <v>29</v>
      </c>
      <c r="B28" s="7">
        <v>9685000</v>
      </c>
      <c r="C28" s="7">
        <v>4994090</v>
      </c>
      <c r="D28" s="8">
        <f>Tabell2[[#This Row],[Beviljat belopp
(ansökan)]]/Tabell2[[#This Row],[Sökt belopp
(ansökan)]]</f>
        <v>0.51565203923593184</v>
      </c>
      <c r="E28" s="38" t="s">
        <v>61</v>
      </c>
      <c r="F28" s="9"/>
      <c r="G28" s="1"/>
      <c r="H28" s="1"/>
    </row>
    <row r="29" spans="1:8" x14ac:dyDescent="0.25">
      <c r="A29" s="6" t="s">
        <v>30</v>
      </c>
      <c r="B29" s="7">
        <v>600000</v>
      </c>
      <c r="C29" s="7">
        <v>600000</v>
      </c>
      <c r="D29" s="8">
        <f>Tabell2[[#This Row],[Beviljat belopp
(ansökan)]]/Tabell2[[#This Row],[Sökt belopp
(ansökan)]]</f>
        <v>1</v>
      </c>
      <c r="E29" s="38" t="s">
        <v>61</v>
      </c>
      <c r="F29" s="9"/>
      <c r="G29" s="1"/>
      <c r="H29" s="1"/>
    </row>
    <row r="30" spans="1:8" x14ac:dyDescent="0.25">
      <c r="A30" s="6" t="s">
        <v>31</v>
      </c>
      <c r="B30" s="7">
        <v>12350000</v>
      </c>
      <c r="C30" s="7">
        <v>8451876</v>
      </c>
      <c r="D30" s="8">
        <f>Tabell2[[#This Row],[Beviljat belopp
(ansökan)]]/Tabell2[[#This Row],[Sökt belopp
(ansökan)]]</f>
        <v>0.68436242914979761</v>
      </c>
      <c r="E30" s="38" t="s">
        <v>61</v>
      </c>
      <c r="F30" s="9"/>
      <c r="G30" s="1"/>
      <c r="H30" s="1"/>
    </row>
    <row r="31" spans="1:8" x14ac:dyDescent="0.25">
      <c r="A31" s="6" t="s">
        <v>64</v>
      </c>
      <c r="B31" s="7">
        <v>10600000</v>
      </c>
      <c r="C31" s="7">
        <v>2197889</v>
      </c>
      <c r="D31" s="8">
        <f>Tabell2[[#This Row],[Beviljat belopp
(ansökan)]]/Tabell2[[#This Row],[Sökt belopp
(ansökan)]]</f>
        <v>0.20734801886792453</v>
      </c>
      <c r="E31" s="38" t="s">
        <v>61</v>
      </c>
      <c r="F31" s="9"/>
      <c r="G31" s="1"/>
      <c r="H31" s="1"/>
    </row>
    <row r="32" spans="1:8" x14ac:dyDescent="0.25">
      <c r="A32" s="6" t="s">
        <v>50</v>
      </c>
      <c r="B32" s="7">
        <v>100790000</v>
      </c>
      <c r="C32" s="7">
        <v>16692565</v>
      </c>
      <c r="D32" s="8">
        <f>Tabell2[[#This Row],[Beviljat belopp
(ansökan)]]/Tabell2[[#This Row],[Sökt belopp
(ansökan)]]</f>
        <v>0.16561727353904157</v>
      </c>
      <c r="E32" s="38" t="s">
        <v>61</v>
      </c>
      <c r="F32" s="9"/>
      <c r="G32" s="1"/>
      <c r="H32" s="1"/>
    </row>
    <row r="33" spans="1:8" x14ac:dyDescent="0.25">
      <c r="A33" s="6" t="s">
        <v>32</v>
      </c>
      <c r="B33" s="7">
        <v>33500000</v>
      </c>
      <c r="C33" s="7">
        <v>16894794</v>
      </c>
      <c r="D33" s="8">
        <f>Tabell2[[#This Row],[Beviljat belopp
(ansökan)]]/Tabell2[[#This Row],[Sökt belopp
(ansökan)]]</f>
        <v>0.50432220895522384</v>
      </c>
      <c r="E33" s="38" t="s">
        <v>61</v>
      </c>
      <c r="F33" s="9"/>
      <c r="G33" s="1"/>
      <c r="H33" s="1"/>
    </row>
    <row r="34" spans="1:8" x14ac:dyDescent="0.25">
      <c r="A34" s="6" t="s">
        <v>65</v>
      </c>
      <c r="B34" s="7">
        <v>3930000</v>
      </c>
      <c r="C34" s="7">
        <v>3930000</v>
      </c>
      <c r="D34" s="8">
        <f>Tabell2[[#This Row],[Beviljat belopp
(ansökan)]]/Tabell2[[#This Row],[Sökt belopp
(ansökan)]]</f>
        <v>1</v>
      </c>
      <c r="E34" s="38" t="s">
        <v>61</v>
      </c>
      <c r="F34" s="9"/>
      <c r="G34" s="1"/>
      <c r="H34" s="1"/>
    </row>
    <row r="35" spans="1:8" x14ac:dyDescent="0.25">
      <c r="A35" s="6" t="s">
        <v>33</v>
      </c>
      <c r="B35" s="7">
        <v>42030000</v>
      </c>
      <c r="C35" s="7">
        <v>42030000</v>
      </c>
      <c r="D35" s="8">
        <f>Tabell2[[#This Row],[Beviljat belopp
(ansökan)]]/Tabell2[[#This Row],[Sökt belopp
(ansökan)]]</f>
        <v>1</v>
      </c>
      <c r="E35" s="38" t="s">
        <v>61</v>
      </c>
      <c r="F35" s="9"/>
      <c r="G35" s="1"/>
      <c r="H35" s="1"/>
    </row>
    <row r="36" spans="1:8" x14ac:dyDescent="0.25">
      <c r="A36" s="6" t="s">
        <v>66</v>
      </c>
      <c r="B36" s="7">
        <v>11090000</v>
      </c>
      <c r="C36" s="7">
        <v>6022236</v>
      </c>
      <c r="D36" s="8">
        <f>Tabell2[[#This Row],[Beviljat belopp
(ansökan)]]/Tabell2[[#This Row],[Sökt belopp
(ansökan)]]</f>
        <v>0.54303300270513977</v>
      </c>
      <c r="E36" s="38" t="s">
        <v>61</v>
      </c>
      <c r="F36" s="9"/>
      <c r="G36" s="1"/>
      <c r="H36" s="1"/>
    </row>
    <row r="37" spans="1:8" x14ac:dyDescent="0.25">
      <c r="A37" s="6" t="s">
        <v>34</v>
      </c>
      <c r="B37" s="7">
        <v>13565000</v>
      </c>
      <c r="C37" s="7">
        <v>13565000</v>
      </c>
      <c r="D37" s="8">
        <f>Tabell2[[#This Row],[Beviljat belopp
(ansökan)]]/Tabell2[[#This Row],[Sökt belopp
(ansökan)]]</f>
        <v>1</v>
      </c>
      <c r="E37" s="38" t="s">
        <v>61</v>
      </c>
      <c r="F37" s="9"/>
      <c r="G37" s="1"/>
      <c r="H37" s="1"/>
    </row>
    <row r="38" spans="1:8" x14ac:dyDescent="0.25">
      <c r="A38" s="6" t="s">
        <v>67</v>
      </c>
      <c r="B38" s="7">
        <v>19160000</v>
      </c>
      <c r="C38" s="7">
        <v>19160000</v>
      </c>
      <c r="D38" s="8">
        <f>Tabell2[[#This Row],[Beviljat belopp
(ansökan)]]/Tabell2[[#This Row],[Sökt belopp
(ansökan)]]</f>
        <v>1</v>
      </c>
      <c r="E38" s="38" t="s">
        <v>61</v>
      </c>
      <c r="F38" s="9"/>
      <c r="G38" s="1"/>
      <c r="H38" s="1"/>
    </row>
    <row r="39" spans="1:8" x14ac:dyDescent="0.25">
      <c r="A39" s="6" t="s">
        <v>68</v>
      </c>
      <c r="B39" s="7">
        <v>30450000</v>
      </c>
      <c r="C39" s="7">
        <v>8365112</v>
      </c>
      <c r="D39" s="8">
        <f>Tabell2[[#This Row],[Beviljat belopp
(ansökan)]]/Tabell2[[#This Row],[Sökt belopp
(ansökan)]]</f>
        <v>0.27471632183908046</v>
      </c>
      <c r="E39" s="38" t="s">
        <v>61</v>
      </c>
      <c r="F39" s="9"/>
      <c r="G39" s="1"/>
      <c r="H39" s="1"/>
    </row>
    <row r="40" spans="1:8" x14ac:dyDescent="0.25">
      <c r="A40" s="6" t="s">
        <v>35</v>
      </c>
      <c r="B40" s="7">
        <v>9850000</v>
      </c>
      <c r="C40" s="7">
        <v>4558254</v>
      </c>
      <c r="D40" s="8">
        <f>Tabell2[[#This Row],[Beviljat belopp
(ansökan)]]/Tabell2[[#This Row],[Sökt belopp
(ansökan)]]</f>
        <v>0.46276690355329947</v>
      </c>
      <c r="E40" s="38" t="s">
        <v>61</v>
      </c>
      <c r="F40" s="9"/>
      <c r="G40" s="1"/>
      <c r="H40" s="1"/>
    </row>
    <row r="41" spans="1:8" x14ac:dyDescent="0.25">
      <c r="A41" s="6" t="s">
        <v>37</v>
      </c>
      <c r="B41" s="7">
        <v>34625000</v>
      </c>
      <c r="C41" s="7">
        <v>17375804</v>
      </c>
      <c r="D41" s="8">
        <f>Tabell2[[#This Row],[Beviljat belopp
(ansökan)]]/Tabell2[[#This Row],[Sökt belopp
(ansökan)]]</f>
        <v>0.50182827436823108</v>
      </c>
      <c r="E41" s="38" t="s">
        <v>61</v>
      </c>
      <c r="F41" s="9"/>
      <c r="G41" s="1"/>
      <c r="H41" s="1"/>
    </row>
    <row r="42" spans="1:8" x14ac:dyDescent="0.25">
      <c r="A42" s="6" t="s">
        <v>38</v>
      </c>
      <c r="B42" s="7">
        <v>17875000</v>
      </c>
      <c r="C42" s="7">
        <v>13121119</v>
      </c>
      <c r="D42" s="8">
        <f>Tabell2[[#This Row],[Beviljat belopp
(ansökan)]]/Tabell2[[#This Row],[Sökt belopp
(ansökan)]]</f>
        <v>0.73404861538461541</v>
      </c>
      <c r="E42" s="38" t="s">
        <v>61</v>
      </c>
      <c r="F42" s="9"/>
      <c r="G42" s="1"/>
      <c r="H42" s="1"/>
    </row>
    <row r="43" spans="1:8" x14ac:dyDescent="0.25">
      <c r="A43" s="6" t="s">
        <v>40</v>
      </c>
      <c r="B43" s="7">
        <v>6350000</v>
      </c>
      <c r="C43" s="7">
        <v>6350000</v>
      </c>
      <c r="D43" s="8">
        <f>Tabell2[[#This Row],[Beviljat belopp
(ansökan)]]/Tabell2[[#This Row],[Sökt belopp
(ansökan)]]</f>
        <v>1</v>
      </c>
      <c r="E43" s="38" t="s">
        <v>61</v>
      </c>
      <c r="F43" s="9"/>
      <c r="G43" s="1"/>
      <c r="H43" s="1"/>
    </row>
    <row r="44" spans="1:8" x14ac:dyDescent="0.25">
      <c r="A44" s="6" t="s">
        <v>41</v>
      </c>
      <c r="B44" s="7">
        <v>19455000</v>
      </c>
      <c r="C44" s="7">
        <v>8736859</v>
      </c>
      <c r="D44" s="8">
        <f>Tabell2[[#This Row],[Beviljat belopp
(ansökan)]]/Tabell2[[#This Row],[Sökt belopp
(ansökan)]]</f>
        <v>0.44908039064507838</v>
      </c>
      <c r="E44" s="38" t="s">
        <v>61</v>
      </c>
      <c r="F44" s="9"/>
      <c r="G44" s="1"/>
      <c r="H44" s="1"/>
    </row>
    <row r="45" spans="1:8" x14ac:dyDescent="0.25">
      <c r="A45" s="6" t="s">
        <v>42</v>
      </c>
      <c r="B45" s="7">
        <v>3220000</v>
      </c>
      <c r="C45" s="7">
        <v>3220000</v>
      </c>
      <c r="D45" s="8">
        <f>Tabell2[[#This Row],[Beviljat belopp
(ansökan)]]/Tabell2[[#This Row],[Sökt belopp
(ansökan)]]</f>
        <v>1</v>
      </c>
      <c r="E45" s="38" t="s">
        <v>61</v>
      </c>
      <c r="F45" s="9"/>
      <c r="G45" s="1"/>
      <c r="H45" s="1"/>
    </row>
    <row r="46" spans="1:8" x14ac:dyDescent="0.25">
      <c r="A46" s="6" t="s">
        <v>43</v>
      </c>
      <c r="B46" s="7">
        <v>7532000</v>
      </c>
      <c r="C46" s="7">
        <v>7532000</v>
      </c>
      <c r="D46" s="18">
        <f>Tabell2[[#This Row],[Beviljat belopp
(ansökan)]]/Tabell2[[#This Row],[Sökt belopp
(ansökan)]]</f>
        <v>1</v>
      </c>
      <c r="E46" s="38" t="s">
        <v>61</v>
      </c>
      <c r="F46" s="8"/>
      <c r="G46" s="1"/>
      <c r="H46" s="1"/>
    </row>
    <row r="47" spans="1:8" x14ac:dyDescent="0.25">
      <c r="A47" s="6" t="s">
        <v>44</v>
      </c>
      <c r="B47" s="7">
        <v>8070000</v>
      </c>
      <c r="C47" s="7">
        <v>6977474</v>
      </c>
      <c r="D47" s="18">
        <f>Tabell2[[#This Row],[Beviljat belopp
(ansökan)]]/Tabell2[[#This Row],[Sökt belopp
(ansökan)]]</f>
        <v>0.86461883519206939</v>
      </c>
      <c r="E47" s="38" t="s">
        <v>61</v>
      </c>
      <c r="F47" s="24"/>
      <c r="G47" s="1"/>
      <c r="H47" s="1"/>
    </row>
    <row r="48" spans="1:8" x14ac:dyDescent="0.25">
      <c r="A48" s="49"/>
      <c r="B48" s="50"/>
      <c r="C48" s="50"/>
      <c r="D48" s="51"/>
      <c r="E48" s="52"/>
      <c r="F48" s="53"/>
      <c r="G48" s="1"/>
      <c r="H48" s="1"/>
    </row>
    <row r="49" spans="1:8" ht="19.5" customHeight="1" x14ac:dyDescent="0.25">
      <c r="A49" s="12" t="s">
        <v>45</v>
      </c>
      <c r="B49" s="13">
        <v>777932000</v>
      </c>
      <c r="C49" s="13">
        <v>450567609</v>
      </c>
      <c r="D49" s="25">
        <f>C49/B49</f>
        <v>0.57918636718890593</v>
      </c>
      <c r="E49" s="26"/>
      <c r="F49" s="14"/>
      <c r="G49" s="27"/>
      <c r="H49" s="27"/>
    </row>
    <row r="50" spans="1:8" x14ac:dyDescent="0.25">
      <c r="A50" s="1"/>
      <c r="B50" s="1"/>
      <c r="C50" s="1"/>
      <c r="D50" s="1"/>
      <c r="E50" s="1"/>
      <c r="F50" s="11"/>
      <c r="G50" s="27"/>
      <c r="H50" s="27"/>
    </row>
    <row r="51" spans="1:8" x14ac:dyDescent="0.25">
      <c r="A51" s="16"/>
      <c r="B51" s="16"/>
      <c r="C51" s="16"/>
      <c r="D51" s="16"/>
      <c r="E51" s="16"/>
      <c r="F51" s="17"/>
      <c r="G51" s="27"/>
      <c r="H51" s="27"/>
    </row>
    <row r="52" spans="1:8" x14ac:dyDescent="0.25">
      <c r="A52" s="1"/>
      <c r="B52" s="1"/>
      <c r="C52" s="1"/>
      <c r="D52" s="1"/>
      <c r="E52" s="1"/>
      <c r="F52" s="1"/>
      <c r="G52" s="27"/>
      <c r="H52" s="27"/>
    </row>
    <row r="53" spans="1:8" x14ac:dyDescent="0.25">
      <c r="A53" s="1"/>
      <c r="B53" s="1"/>
      <c r="C53" s="1"/>
      <c r="D53" s="1"/>
      <c r="E53" s="1"/>
      <c r="F53" s="1"/>
      <c r="G53" s="27"/>
      <c r="H53" s="27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hidden="1" x14ac:dyDescent="0.25">
      <c r="A55" s="1"/>
      <c r="B55" s="1"/>
      <c r="C55" s="1"/>
      <c r="D55" s="1"/>
      <c r="E55" s="1"/>
      <c r="F55" s="1"/>
      <c r="G55" s="1"/>
      <c r="H55" s="1"/>
    </row>
    <row r="56" spans="1:8" hidden="1" x14ac:dyDescent="0.25"/>
    <row r="57" spans="1:8" hidden="1" x14ac:dyDescent="0.25"/>
  </sheetData>
  <mergeCells count="1">
    <mergeCell ref="A1:F1"/>
  </mergeCells>
  <phoneticPr fontId="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F6BFE-04AB-4322-B37C-FFE691A4CDC4}">
  <dimension ref="A1:H55"/>
  <sheetViews>
    <sheetView workbookViewId="0">
      <selection sqref="A1:F1"/>
    </sheetView>
  </sheetViews>
  <sheetFormatPr defaultColWidth="0" defaultRowHeight="15" zeroHeight="1" x14ac:dyDescent="0.25"/>
  <cols>
    <col min="1" max="1" width="44.85546875" bestFit="1" customWidth="1"/>
    <col min="2" max="6" width="30.7109375" customWidth="1"/>
    <col min="7" max="8" width="9.140625" customWidth="1"/>
    <col min="9" max="16384" width="9.140625" hidden="1"/>
  </cols>
  <sheetData>
    <row r="1" spans="1:8" ht="30" customHeight="1" x14ac:dyDescent="0.25">
      <c r="A1" s="55" t="s">
        <v>58</v>
      </c>
      <c r="B1" s="55"/>
      <c r="C1" s="55"/>
      <c r="D1" s="55"/>
      <c r="E1" s="55"/>
      <c r="F1" s="55"/>
      <c r="G1" s="1"/>
      <c r="H1" s="1"/>
    </row>
    <row r="2" spans="1:8" ht="30" customHeight="1" x14ac:dyDescent="0.25">
      <c r="A2" s="28" t="s">
        <v>0</v>
      </c>
      <c r="B2" s="29" t="s">
        <v>1</v>
      </c>
      <c r="C2" s="29" t="s">
        <v>2</v>
      </c>
      <c r="D2" s="29" t="s">
        <v>3</v>
      </c>
      <c r="E2" s="30" t="s">
        <v>4</v>
      </c>
      <c r="F2" s="31" t="s">
        <v>5</v>
      </c>
      <c r="G2" s="1"/>
      <c r="H2" s="1"/>
    </row>
    <row r="3" spans="1:8" x14ac:dyDescent="0.25">
      <c r="A3" s="6" t="s">
        <v>46</v>
      </c>
      <c r="B3" s="7">
        <v>27800000</v>
      </c>
      <c r="C3" s="7">
        <v>7489310</v>
      </c>
      <c r="D3" s="8">
        <f>Tabell3[[#This Row],[Beviljat belopp
(ansökan)]]/Tabell3[[#This Row],[Sökt belopp
(ansökan)]]</f>
        <v>0.2693996402877698</v>
      </c>
      <c r="E3" s="38" t="s">
        <v>61</v>
      </c>
      <c r="F3" s="9"/>
      <c r="G3" s="1"/>
      <c r="H3" s="1"/>
    </row>
    <row r="4" spans="1:8" x14ac:dyDescent="0.25">
      <c r="A4" s="6" t="s">
        <v>62</v>
      </c>
      <c r="B4" s="7">
        <v>16883500</v>
      </c>
      <c r="C4" s="7">
        <v>9836950</v>
      </c>
      <c r="D4" s="8">
        <f>Tabell3[[#This Row],[Beviljat belopp
(ansökan)]]/Tabell3[[#This Row],[Sökt belopp
(ansökan)]]</f>
        <v>0.5826368940089437</v>
      </c>
      <c r="E4" s="38" t="s">
        <v>61</v>
      </c>
      <c r="F4" s="9"/>
      <c r="G4" s="1"/>
      <c r="H4" s="1"/>
    </row>
    <row r="5" spans="1:8" x14ac:dyDescent="0.25">
      <c r="A5" s="6" t="s">
        <v>7</v>
      </c>
      <c r="B5" s="7">
        <v>11327500</v>
      </c>
      <c r="C5" s="7">
        <v>7837840</v>
      </c>
      <c r="D5" s="8">
        <f>Tabell3[[#This Row],[Beviljat belopp
(ansökan)]]/Tabell3[[#This Row],[Sökt belopp
(ansökan)]]</f>
        <v>0.69193025822114329</v>
      </c>
      <c r="E5" s="38" t="s">
        <v>61</v>
      </c>
      <c r="F5" s="9"/>
      <c r="G5" s="1"/>
      <c r="H5" s="1"/>
    </row>
    <row r="6" spans="1:8" x14ac:dyDescent="0.25">
      <c r="A6" s="6" t="s">
        <v>9</v>
      </c>
      <c r="B6" s="7">
        <v>8888500</v>
      </c>
      <c r="C6" s="7">
        <v>7811712</v>
      </c>
      <c r="D6" s="8">
        <f>Tabell3[[#This Row],[Beviljat belopp
(ansökan)]]/Tabell3[[#This Row],[Sökt belopp
(ansökan)]]</f>
        <v>0.87885604995218536</v>
      </c>
      <c r="E6" s="38" t="s">
        <v>61</v>
      </c>
      <c r="F6" s="9"/>
      <c r="G6" s="1"/>
      <c r="H6" s="1"/>
    </row>
    <row r="7" spans="1:8" x14ac:dyDescent="0.25">
      <c r="A7" s="6" t="s">
        <v>10</v>
      </c>
      <c r="B7" s="7">
        <v>4235000</v>
      </c>
      <c r="C7" s="7">
        <v>3533514</v>
      </c>
      <c r="D7" s="8">
        <f>Tabell3[[#This Row],[Beviljat belopp
(ansökan)]]/Tabell3[[#This Row],[Sökt belopp
(ansökan)]]</f>
        <v>0.83435985832349469</v>
      </c>
      <c r="E7" s="38" t="s">
        <v>61</v>
      </c>
      <c r="F7" s="9"/>
      <c r="G7" s="1"/>
      <c r="H7" s="1"/>
    </row>
    <row r="8" spans="1:8" x14ac:dyDescent="0.25">
      <c r="A8" s="6" t="s">
        <v>11</v>
      </c>
      <c r="B8" s="7">
        <v>5970000</v>
      </c>
      <c r="C8" s="7">
        <v>5970000</v>
      </c>
      <c r="D8" s="8">
        <f>Tabell3[[#This Row],[Beviljat belopp
(ansökan)]]/Tabell3[[#This Row],[Sökt belopp
(ansökan)]]</f>
        <v>1</v>
      </c>
      <c r="E8" s="38" t="s">
        <v>61</v>
      </c>
      <c r="F8" s="9"/>
      <c r="G8" s="1"/>
      <c r="H8" s="1"/>
    </row>
    <row r="9" spans="1:8" x14ac:dyDescent="0.25">
      <c r="A9" s="6" t="s">
        <v>12</v>
      </c>
      <c r="B9" s="7">
        <v>66467500</v>
      </c>
      <c r="C9" s="7">
        <v>29147765</v>
      </c>
      <c r="D9" s="8">
        <f>Tabell3[[#This Row],[Beviljat belopp
(ansökan)]]/Tabell3[[#This Row],[Sökt belopp
(ansökan)]]</f>
        <v>0.43852657313724752</v>
      </c>
      <c r="E9" s="38" t="s">
        <v>61</v>
      </c>
      <c r="F9" s="9"/>
      <c r="G9" s="1"/>
      <c r="H9" s="1"/>
    </row>
    <row r="10" spans="1:8" x14ac:dyDescent="0.25">
      <c r="A10" s="6" t="s">
        <v>13</v>
      </c>
      <c r="B10" s="7">
        <v>9669585</v>
      </c>
      <c r="C10" s="7">
        <v>8645745</v>
      </c>
      <c r="D10" s="8">
        <f>Tabell3[[#This Row],[Beviljat belopp
(ansökan)]]/Tabell3[[#This Row],[Sökt belopp
(ansökan)]]</f>
        <v>0.89411748280820735</v>
      </c>
      <c r="E10" s="38" t="s">
        <v>61</v>
      </c>
      <c r="F10" s="9"/>
      <c r="G10" s="1"/>
      <c r="H10" s="1"/>
    </row>
    <row r="11" spans="1:8" x14ac:dyDescent="0.25">
      <c r="A11" s="6" t="s">
        <v>15</v>
      </c>
      <c r="B11" s="7">
        <v>17042500</v>
      </c>
      <c r="C11" s="7">
        <v>14410076</v>
      </c>
      <c r="D11" s="8">
        <f>Tabell3[[#This Row],[Beviljat belopp
(ansökan)]]/Tabell3[[#This Row],[Sökt belopp
(ansökan)]]</f>
        <v>0.84553768519876782</v>
      </c>
      <c r="E11" s="38" t="s">
        <v>61</v>
      </c>
      <c r="F11" s="9"/>
      <c r="G11" s="1"/>
      <c r="H11" s="1"/>
    </row>
    <row r="12" spans="1:8" x14ac:dyDescent="0.25">
      <c r="A12" s="6" t="s">
        <v>16</v>
      </c>
      <c r="B12" s="7">
        <v>3892985</v>
      </c>
      <c r="C12" s="7">
        <v>2354643</v>
      </c>
      <c r="D12" s="8">
        <f>Tabell3[[#This Row],[Beviljat belopp
(ansökan)]]/Tabell3[[#This Row],[Sökt belopp
(ansökan)]]</f>
        <v>0.6048425565472253</v>
      </c>
      <c r="E12" s="38" t="s">
        <v>61</v>
      </c>
      <c r="F12" s="9"/>
      <c r="G12" s="1"/>
      <c r="H12" s="1"/>
    </row>
    <row r="13" spans="1:8" x14ac:dyDescent="0.25">
      <c r="A13" s="6" t="s">
        <v>54</v>
      </c>
      <c r="B13" s="7">
        <v>1566000</v>
      </c>
      <c r="C13" s="7">
        <v>1566000</v>
      </c>
      <c r="D13" s="8">
        <f>Tabell3[[#This Row],[Beviljat belopp
(ansökan)]]/Tabell3[[#This Row],[Sökt belopp
(ansökan)]]</f>
        <v>1</v>
      </c>
      <c r="E13" s="38" t="s">
        <v>61</v>
      </c>
      <c r="F13" s="9"/>
      <c r="G13" s="1"/>
      <c r="H13" s="1"/>
    </row>
    <row r="14" spans="1:8" x14ac:dyDescent="0.25">
      <c r="A14" s="6" t="s">
        <v>17</v>
      </c>
      <c r="B14" s="7">
        <v>9799500</v>
      </c>
      <c r="C14" s="7">
        <v>2840506</v>
      </c>
      <c r="D14" s="8">
        <f>Tabell3[[#This Row],[Beviljat belopp
(ansökan)]]/Tabell3[[#This Row],[Sökt belopp
(ansökan)]]</f>
        <v>0.2898623399153018</v>
      </c>
      <c r="E14" s="38" t="s">
        <v>61</v>
      </c>
      <c r="F14" s="9"/>
      <c r="G14" s="1"/>
      <c r="H14" s="1"/>
    </row>
    <row r="15" spans="1:8" x14ac:dyDescent="0.25">
      <c r="A15" s="6" t="s">
        <v>69</v>
      </c>
      <c r="B15" s="7">
        <v>12850000</v>
      </c>
      <c r="C15" s="7">
        <v>10457730</v>
      </c>
      <c r="D15" s="8">
        <f>Tabell3[[#This Row],[Beviljat belopp
(ansökan)]]/Tabell3[[#This Row],[Sökt belopp
(ansökan)]]</f>
        <v>0.81383112840466931</v>
      </c>
      <c r="E15" s="38" t="s">
        <v>61</v>
      </c>
      <c r="F15" s="9"/>
      <c r="G15" s="1"/>
      <c r="H15" s="1"/>
    </row>
    <row r="16" spans="1:8" x14ac:dyDescent="0.25">
      <c r="A16" s="6" t="s">
        <v>19</v>
      </c>
      <c r="B16" s="7">
        <v>5783000</v>
      </c>
      <c r="C16" s="7">
        <v>4997728</v>
      </c>
      <c r="D16" s="8">
        <f>Tabell3[[#This Row],[Beviljat belopp
(ansökan)]]/Tabell3[[#This Row],[Sökt belopp
(ansökan)]]</f>
        <v>0.8642102714853882</v>
      </c>
      <c r="E16" s="38" t="s">
        <v>61</v>
      </c>
      <c r="F16" s="9"/>
      <c r="G16" s="1"/>
      <c r="H16" s="1"/>
    </row>
    <row r="17" spans="1:8" x14ac:dyDescent="0.25">
      <c r="A17" s="6" t="s">
        <v>20</v>
      </c>
      <c r="B17" s="7">
        <v>15945000</v>
      </c>
      <c r="C17" s="7">
        <v>7359251</v>
      </c>
      <c r="D17" s="8">
        <f>Tabell3[[#This Row],[Beviljat belopp
(ansökan)]]/Tabell3[[#This Row],[Sökt belopp
(ansökan)]]</f>
        <v>0.46153973032298529</v>
      </c>
      <c r="E17" s="38" t="s">
        <v>61</v>
      </c>
      <c r="F17" s="9"/>
      <c r="G17" s="1"/>
      <c r="H17" s="1"/>
    </row>
    <row r="18" spans="1:8" x14ac:dyDescent="0.25">
      <c r="A18" s="6" t="s">
        <v>21</v>
      </c>
      <c r="B18" s="7">
        <v>17746500</v>
      </c>
      <c r="C18" s="7">
        <v>10932844</v>
      </c>
      <c r="D18" s="8">
        <f>Tabell3[[#This Row],[Beviljat belopp
(ansökan)]]/Tabell3[[#This Row],[Sökt belopp
(ansökan)]]</f>
        <v>0.61605634913926688</v>
      </c>
      <c r="E18" s="38" t="s">
        <v>61</v>
      </c>
      <c r="F18" s="9"/>
      <c r="G18" s="1"/>
      <c r="H18" s="1"/>
    </row>
    <row r="19" spans="1:8" x14ac:dyDescent="0.25">
      <c r="A19" s="6" t="s">
        <v>22</v>
      </c>
      <c r="B19" s="7">
        <v>6587500</v>
      </c>
      <c r="C19" s="7">
        <v>6587500</v>
      </c>
      <c r="D19" s="8">
        <f>Tabell3[[#This Row],[Beviljat belopp
(ansökan)]]/Tabell3[[#This Row],[Sökt belopp
(ansökan)]]</f>
        <v>1</v>
      </c>
      <c r="E19" s="38" t="s">
        <v>61</v>
      </c>
      <c r="F19" s="9"/>
      <c r="G19" s="1"/>
      <c r="H19" s="1"/>
    </row>
    <row r="20" spans="1:8" x14ac:dyDescent="0.25">
      <c r="A20" s="6" t="s">
        <v>23</v>
      </c>
      <c r="B20" s="7">
        <v>829000</v>
      </c>
      <c r="C20" s="7">
        <v>829000</v>
      </c>
      <c r="D20" s="8">
        <f>Tabell3[[#This Row],[Beviljat belopp
(ansökan)]]/Tabell3[[#This Row],[Sökt belopp
(ansökan)]]</f>
        <v>1</v>
      </c>
      <c r="E20" s="38" t="s">
        <v>61</v>
      </c>
      <c r="F20" s="9"/>
      <c r="G20" s="1"/>
      <c r="H20" s="1"/>
    </row>
    <row r="21" spans="1:8" x14ac:dyDescent="0.25">
      <c r="A21" s="6" t="s">
        <v>47</v>
      </c>
      <c r="B21" s="7">
        <v>1741000</v>
      </c>
      <c r="C21" s="7">
        <v>1741000</v>
      </c>
      <c r="D21" s="8">
        <f>Tabell3[[#This Row],[Beviljat belopp
(ansökan)]]/Tabell3[[#This Row],[Sökt belopp
(ansökan)]]</f>
        <v>1</v>
      </c>
      <c r="E21" s="38" t="s">
        <v>61</v>
      </c>
      <c r="F21" s="9"/>
      <c r="G21" s="1"/>
      <c r="H21" s="1"/>
    </row>
    <row r="22" spans="1:8" x14ac:dyDescent="0.25">
      <c r="A22" s="6" t="s">
        <v>24</v>
      </c>
      <c r="B22" s="7">
        <v>1082000</v>
      </c>
      <c r="C22" s="7">
        <v>1082000</v>
      </c>
      <c r="D22" s="8">
        <f>Tabell3[[#This Row],[Beviljat belopp
(ansökan)]]/Tabell3[[#This Row],[Sökt belopp
(ansökan)]]</f>
        <v>1</v>
      </c>
      <c r="E22" s="38" t="s">
        <v>61</v>
      </c>
      <c r="F22" s="9"/>
      <c r="G22" s="1"/>
      <c r="H22" s="1"/>
    </row>
    <row r="23" spans="1:8" x14ac:dyDescent="0.25">
      <c r="A23" s="6" t="s">
        <v>70</v>
      </c>
      <c r="B23" s="7">
        <v>24335000</v>
      </c>
      <c r="C23" s="7">
        <v>17427164</v>
      </c>
      <c r="D23" s="8">
        <f>Tabell3[[#This Row],[Beviljat belopp
(ansökan)]]/Tabell3[[#This Row],[Sökt belopp
(ansökan)]]</f>
        <v>0.71613577152249841</v>
      </c>
      <c r="E23" s="38" t="s">
        <v>61</v>
      </c>
      <c r="F23" s="9"/>
      <c r="G23" s="1"/>
      <c r="H23" s="1"/>
    </row>
    <row r="24" spans="1:8" x14ac:dyDescent="0.25">
      <c r="A24" s="6" t="s">
        <v>27</v>
      </c>
      <c r="B24" s="7">
        <v>14029000</v>
      </c>
      <c r="C24" s="7">
        <v>2441665</v>
      </c>
      <c r="D24" s="8">
        <f>Tabell3[[#This Row],[Beviljat belopp
(ansökan)]]/Tabell3[[#This Row],[Sökt belopp
(ansökan)]]</f>
        <v>0.17404412288830279</v>
      </c>
      <c r="E24" s="38" t="s">
        <v>61</v>
      </c>
      <c r="F24" s="9"/>
      <c r="G24" s="1"/>
      <c r="H24" s="1"/>
    </row>
    <row r="25" spans="1:8" x14ac:dyDescent="0.25">
      <c r="A25" s="6" t="s">
        <v>28</v>
      </c>
      <c r="B25" s="7">
        <v>2395000</v>
      </c>
      <c r="C25" s="7">
        <v>1842915</v>
      </c>
      <c r="D25" s="8">
        <f>Tabell3[[#This Row],[Beviljat belopp
(ansökan)]]/Tabell3[[#This Row],[Sökt belopp
(ansökan)]]</f>
        <v>0.76948434237995822</v>
      </c>
      <c r="E25" s="38" t="s">
        <v>61</v>
      </c>
      <c r="F25" s="9"/>
      <c r="G25" s="1"/>
      <c r="H25" s="1"/>
    </row>
    <row r="26" spans="1:8" x14ac:dyDescent="0.25">
      <c r="A26" s="6" t="s">
        <v>29</v>
      </c>
      <c r="B26" s="7">
        <v>2220000</v>
      </c>
      <c r="C26" s="7">
        <v>2220000</v>
      </c>
      <c r="D26" s="8">
        <f>Tabell3[[#This Row],[Beviljat belopp
(ansökan)]]/Tabell3[[#This Row],[Sökt belopp
(ansökan)]]</f>
        <v>1</v>
      </c>
      <c r="E26" s="38" t="s">
        <v>61</v>
      </c>
      <c r="F26" s="9"/>
      <c r="G26" s="1"/>
      <c r="H26" s="1"/>
    </row>
    <row r="27" spans="1:8" x14ac:dyDescent="0.25">
      <c r="A27" s="6" t="s">
        <v>49</v>
      </c>
      <c r="B27" s="7">
        <v>14250000</v>
      </c>
      <c r="C27" s="7">
        <v>5493280</v>
      </c>
      <c r="D27" s="8">
        <f>Tabell3[[#This Row],[Beviljat belopp
(ansökan)]]/Tabell3[[#This Row],[Sökt belopp
(ansökan)]]</f>
        <v>0.38549333333333335</v>
      </c>
      <c r="E27" s="38" t="s">
        <v>61</v>
      </c>
      <c r="F27" s="9"/>
      <c r="G27" s="1"/>
      <c r="H27" s="1"/>
    </row>
    <row r="28" spans="1:8" x14ac:dyDescent="0.25">
      <c r="A28" s="6" t="s">
        <v>30</v>
      </c>
      <c r="B28" s="7">
        <v>420750</v>
      </c>
      <c r="C28" s="7">
        <v>420750</v>
      </c>
      <c r="D28" s="8">
        <f>Tabell3[[#This Row],[Beviljat belopp
(ansökan)]]/Tabell3[[#This Row],[Sökt belopp
(ansökan)]]</f>
        <v>1</v>
      </c>
      <c r="E28" s="38" t="s">
        <v>61</v>
      </c>
      <c r="F28" s="9"/>
      <c r="G28" s="1"/>
      <c r="H28" s="1"/>
    </row>
    <row r="29" spans="1:8" x14ac:dyDescent="0.25">
      <c r="A29" s="6" t="s">
        <v>31</v>
      </c>
      <c r="B29" s="7">
        <v>22900000</v>
      </c>
      <c r="C29" s="7">
        <v>6082275</v>
      </c>
      <c r="D29" s="8">
        <f>Tabell3[[#This Row],[Beviljat belopp
(ansökan)]]/Tabell3[[#This Row],[Sökt belopp
(ansökan)]]</f>
        <v>0.26560152838427947</v>
      </c>
      <c r="E29" s="38" t="s">
        <v>61</v>
      </c>
      <c r="F29" s="9"/>
      <c r="G29" s="1"/>
      <c r="H29" s="1"/>
    </row>
    <row r="30" spans="1:8" x14ac:dyDescent="0.25">
      <c r="A30" s="6" t="s">
        <v>64</v>
      </c>
      <c r="B30" s="7">
        <v>3780000</v>
      </c>
      <c r="C30" s="7">
        <v>1566744</v>
      </c>
      <c r="D30" s="8">
        <f>Tabell3[[#This Row],[Beviljat belopp
(ansökan)]]/Tabell3[[#This Row],[Sökt belopp
(ansökan)]]</f>
        <v>0.41448253968253967</v>
      </c>
      <c r="E30" s="38" t="s">
        <v>61</v>
      </c>
      <c r="F30" s="9"/>
      <c r="G30" s="1"/>
      <c r="H30" s="1"/>
    </row>
    <row r="31" spans="1:8" x14ac:dyDescent="0.25">
      <c r="A31" s="6" t="s">
        <v>51</v>
      </c>
      <c r="B31" s="7">
        <v>11802500</v>
      </c>
      <c r="C31" s="7">
        <v>3459518</v>
      </c>
      <c r="D31" s="8">
        <f>Tabell3[[#This Row],[Beviljat belopp
(ansökan)]]/Tabell3[[#This Row],[Sökt belopp
(ansökan)]]</f>
        <v>0.29311739038339335</v>
      </c>
      <c r="E31" s="38" t="s">
        <v>61</v>
      </c>
      <c r="F31" s="9"/>
      <c r="G31" s="1"/>
      <c r="H31" s="1"/>
    </row>
    <row r="32" spans="1:8" x14ac:dyDescent="0.25">
      <c r="A32" s="6" t="s">
        <v>32</v>
      </c>
      <c r="B32" s="7">
        <v>21775000</v>
      </c>
      <c r="C32" s="7">
        <v>11269550</v>
      </c>
      <c r="D32" s="8">
        <f>Tabell3[[#This Row],[Beviljat belopp
(ansökan)]]/Tabell3[[#This Row],[Sökt belopp
(ansökan)]]</f>
        <v>0.51754535017221581</v>
      </c>
      <c r="E32" s="38" t="s">
        <v>61</v>
      </c>
      <c r="F32" s="9"/>
      <c r="G32" s="1"/>
      <c r="H32" s="1"/>
    </row>
    <row r="33" spans="1:8" x14ac:dyDescent="0.25">
      <c r="A33" s="6" t="s">
        <v>65</v>
      </c>
      <c r="B33" s="7">
        <v>3906500</v>
      </c>
      <c r="C33" s="7">
        <v>3906500</v>
      </c>
      <c r="D33" s="8">
        <f>Tabell3[[#This Row],[Beviljat belopp
(ansökan)]]/Tabell3[[#This Row],[Sökt belopp
(ansökan)]]</f>
        <v>1</v>
      </c>
      <c r="E33" s="38" t="s">
        <v>61</v>
      </c>
      <c r="F33" s="9"/>
      <c r="G33" s="1"/>
      <c r="H33" s="1"/>
    </row>
    <row r="34" spans="1:8" x14ac:dyDescent="0.25">
      <c r="A34" s="6" t="s">
        <v>33</v>
      </c>
      <c r="B34" s="7">
        <v>15234000</v>
      </c>
      <c r="C34" s="7">
        <v>15234000</v>
      </c>
      <c r="D34" s="8">
        <f>Tabell3[[#This Row],[Beviljat belopp
(ansökan)]]/Tabell3[[#This Row],[Sökt belopp
(ansökan)]]</f>
        <v>1</v>
      </c>
      <c r="E34" s="38" t="s">
        <v>61</v>
      </c>
      <c r="F34" s="9"/>
      <c r="G34" s="1"/>
      <c r="H34" s="1"/>
    </row>
    <row r="35" spans="1:8" x14ac:dyDescent="0.25">
      <c r="A35" s="6" t="s">
        <v>66</v>
      </c>
      <c r="B35" s="7">
        <v>3697500</v>
      </c>
      <c r="C35" s="7">
        <v>3697500</v>
      </c>
      <c r="D35" s="8">
        <f>Tabell3[[#This Row],[Beviljat belopp
(ansökan)]]/Tabell3[[#This Row],[Sökt belopp
(ansökan)]]</f>
        <v>1</v>
      </c>
      <c r="E35" s="38" t="s">
        <v>61</v>
      </c>
      <c r="F35" s="9"/>
      <c r="G35" s="1"/>
      <c r="H35" s="1"/>
    </row>
    <row r="36" spans="1:8" x14ac:dyDescent="0.25">
      <c r="A36" s="6" t="s">
        <v>34</v>
      </c>
      <c r="B36" s="7">
        <v>9213500</v>
      </c>
      <c r="C36" s="7">
        <v>9213500</v>
      </c>
      <c r="D36" s="8">
        <f>Tabell3[[#This Row],[Beviljat belopp
(ansökan)]]/Tabell3[[#This Row],[Sökt belopp
(ansökan)]]</f>
        <v>1</v>
      </c>
      <c r="E36" s="38" t="s">
        <v>61</v>
      </c>
      <c r="F36" s="9"/>
      <c r="G36" s="1"/>
      <c r="H36" s="1"/>
    </row>
    <row r="37" spans="1:8" x14ac:dyDescent="0.25">
      <c r="A37" s="6" t="s">
        <v>52</v>
      </c>
      <c r="B37" s="7">
        <v>3602500</v>
      </c>
      <c r="C37" s="7">
        <v>1898574</v>
      </c>
      <c r="D37" s="8">
        <f>Tabell3[[#This Row],[Beviljat belopp
(ansökan)]]/Tabell3[[#This Row],[Sökt belopp
(ansökan)]]</f>
        <v>0.52701568355308814</v>
      </c>
      <c r="E37" s="38" t="s">
        <v>61</v>
      </c>
      <c r="F37" s="9"/>
      <c r="G37" s="1"/>
      <c r="H37" s="1"/>
    </row>
    <row r="38" spans="1:8" x14ac:dyDescent="0.25">
      <c r="A38" s="6" t="s">
        <v>67</v>
      </c>
      <c r="B38" s="7">
        <v>10874500</v>
      </c>
      <c r="C38" s="7">
        <v>10874500</v>
      </c>
      <c r="D38" s="8">
        <f>Tabell3[[#This Row],[Beviljat belopp
(ansökan)]]/Tabell3[[#This Row],[Sökt belopp
(ansökan)]]</f>
        <v>1</v>
      </c>
      <c r="E38" s="38" t="s">
        <v>61</v>
      </c>
      <c r="F38" s="9"/>
      <c r="G38" s="1"/>
      <c r="H38" s="1"/>
    </row>
    <row r="39" spans="1:8" x14ac:dyDescent="0.25">
      <c r="A39" s="6" t="s">
        <v>35</v>
      </c>
      <c r="B39" s="7">
        <v>187000</v>
      </c>
      <c r="C39" s="7">
        <v>187000</v>
      </c>
      <c r="D39" s="8">
        <f>Tabell3[[#This Row],[Beviljat belopp
(ansökan)]]/Tabell3[[#This Row],[Sökt belopp
(ansökan)]]</f>
        <v>1</v>
      </c>
      <c r="E39" s="38" t="s">
        <v>61</v>
      </c>
      <c r="F39" s="9"/>
      <c r="G39" s="1"/>
      <c r="H39" s="1"/>
    </row>
    <row r="40" spans="1:8" x14ac:dyDescent="0.25">
      <c r="A40" s="6" t="s">
        <v>53</v>
      </c>
      <c r="B40" s="7">
        <v>21007500</v>
      </c>
      <c r="C40" s="7">
        <v>9156348</v>
      </c>
      <c r="D40" s="8">
        <f>Tabell3[[#This Row],[Beviljat belopp
(ansökan)]]/Tabell3[[#This Row],[Sökt belopp
(ansökan)]]</f>
        <v>0.4358609068189932</v>
      </c>
      <c r="E40" s="38" t="s">
        <v>61</v>
      </c>
      <c r="F40" s="9"/>
      <c r="G40" s="1"/>
      <c r="H40" s="1"/>
    </row>
    <row r="41" spans="1:8" x14ac:dyDescent="0.25">
      <c r="A41" s="6" t="s">
        <v>36</v>
      </c>
      <c r="B41" s="7">
        <v>15640000</v>
      </c>
      <c r="C41" s="7">
        <v>9652779</v>
      </c>
      <c r="D41" s="8">
        <f>Tabell3[[#This Row],[Beviljat belopp
(ansökan)]]/Tabell3[[#This Row],[Sökt belopp
(ansökan)]]</f>
        <v>0.61718535805626595</v>
      </c>
      <c r="E41" s="38" t="s">
        <v>61</v>
      </c>
      <c r="F41" s="9"/>
      <c r="G41" s="1"/>
      <c r="H41" s="1"/>
    </row>
    <row r="42" spans="1:8" x14ac:dyDescent="0.25">
      <c r="A42" s="6" t="s">
        <v>37</v>
      </c>
      <c r="B42" s="7">
        <v>14350500</v>
      </c>
      <c r="C42" s="7">
        <v>8832567</v>
      </c>
      <c r="D42" s="8">
        <f>Tabell3[[#This Row],[Beviljat belopp
(ansökan)]]/Tabell3[[#This Row],[Sökt belopp
(ansökan)]]</f>
        <v>0.61548844987979512</v>
      </c>
      <c r="E42" s="38" t="s">
        <v>61</v>
      </c>
      <c r="F42" s="9"/>
      <c r="G42" s="1"/>
      <c r="H42" s="1"/>
    </row>
    <row r="43" spans="1:8" x14ac:dyDescent="0.25">
      <c r="A43" s="6" t="s">
        <v>40</v>
      </c>
      <c r="B43" s="7">
        <v>7797500</v>
      </c>
      <c r="C43" s="7">
        <v>6017086</v>
      </c>
      <c r="D43" s="8">
        <f>Tabell3[[#This Row],[Beviljat belopp
(ansökan)]]/Tabell3[[#This Row],[Sökt belopp
(ansökan)]]</f>
        <v>0.77166861173453027</v>
      </c>
      <c r="E43" s="38" t="s">
        <v>61</v>
      </c>
      <c r="F43" s="9"/>
      <c r="G43" s="1"/>
      <c r="H43" s="1"/>
    </row>
    <row r="44" spans="1:8" x14ac:dyDescent="0.25">
      <c r="A44" s="6" t="s">
        <v>43</v>
      </c>
      <c r="B44" s="7">
        <v>26928000</v>
      </c>
      <c r="C44" s="7">
        <v>10289073</v>
      </c>
      <c r="D44" s="8">
        <f>Tabell3[[#This Row],[Beviljat belopp
(ansökan)]]/Tabell3[[#This Row],[Sökt belopp
(ansökan)]]</f>
        <v>0.38209569964349377</v>
      </c>
      <c r="E44" s="38" t="s">
        <v>61</v>
      </c>
      <c r="F44" s="9"/>
      <c r="G44" s="1"/>
      <c r="H44" s="1"/>
    </row>
    <row r="45" spans="1:8" x14ac:dyDescent="0.25">
      <c r="A45" s="6" t="s">
        <v>44</v>
      </c>
      <c r="B45" s="7">
        <v>6073400</v>
      </c>
      <c r="C45" s="7">
        <v>4441934</v>
      </c>
      <c r="D45" s="8">
        <f>Tabell3[[#This Row],[Beviljat belopp
(ansökan)]]/Tabell3[[#This Row],[Sökt belopp
(ansökan)]]</f>
        <v>0.73137517700135013</v>
      </c>
      <c r="E45" s="38" t="s">
        <v>61</v>
      </c>
      <c r="F45" s="9"/>
      <c r="G45" s="1"/>
      <c r="H45" s="1"/>
    </row>
    <row r="46" spans="1:8" x14ac:dyDescent="0.25">
      <c r="A46" s="10"/>
      <c r="B46" s="1"/>
      <c r="C46" s="1"/>
      <c r="D46" s="1"/>
      <c r="E46" s="1"/>
      <c r="F46" s="11"/>
      <c r="G46" s="1"/>
      <c r="H46" s="1"/>
    </row>
    <row r="47" spans="1:8" ht="19.5" customHeight="1" x14ac:dyDescent="0.25">
      <c r="A47" s="12" t="s">
        <v>45</v>
      </c>
      <c r="B47" s="13">
        <v>502526220</v>
      </c>
      <c r="C47" s="13">
        <v>291056336</v>
      </c>
      <c r="D47" s="14">
        <f>C47/B47</f>
        <v>0.57918636762873787</v>
      </c>
      <c r="E47" s="13"/>
      <c r="F47" s="14"/>
      <c r="G47" s="1"/>
      <c r="H47" s="1"/>
    </row>
    <row r="48" spans="1:8" x14ac:dyDescent="0.25">
      <c r="A48" s="32"/>
      <c r="B48" s="33"/>
      <c r="C48" s="33"/>
      <c r="D48" s="33"/>
      <c r="E48" s="33"/>
      <c r="F48" s="23"/>
      <c r="G48" s="1"/>
      <c r="H48" s="1"/>
    </row>
    <row r="49" spans="1:8" x14ac:dyDescent="0.25">
      <c r="A49" s="15"/>
      <c r="B49" s="16"/>
      <c r="C49" s="16"/>
      <c r="D49" s="16"/>
      <c r="E49" s="16"/>
      <c r="F49" s="17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hidden="1" x14ac:dyDescent="0.25">
      <c r="A53" s="1"/>
      <c r="B53" s="1"/>
      <c r="C53" s="1"/>
      <c r="D53" s="1"/>
      <c r="E53" s="1"/>
      <c r="F53" s="1"/>
      <c r="G53" s="1"/>
      <c r="H53" s="1"/>
    </row>
    <row r="54" spans="1:8" hidden="1" x14ac:dyDescent="0.25"/>
    <row r="55" spans="1:8" hidden="1" x14ac:dyDescent="0.25"/>
  </sheetData>
  <mergeCells count="1">
    <mergeCell ref="A1:F1"/>
  </mergeCells>
  <phoneticPr fontId="5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A0DD7-A29A-47CD-A9AB-AC768A7BC441}">
  <dimension ref="A1:H52"/>
  <sheetViews>
    <sheetView workbookViewId="0">
      <selection sqref="A1:F1"/>
    </sheetView>
  </sheetViews>
  <sheetFormatPr defaultColWidth="0" defaultRowHeight="15" zeroHeight="1" x14ac:dyDescent="0.25"/>
  <cols>
    <col min="1" max="1" width="30.5703125" bestFit="1" customWidth="1"/>
    <col min="2" max="6" width="30.7109375" customWidth="1"/>
    <col min="7" max="8" width="9.140625" customWidth="1"/>
    <col min="9" max="16384" width="9.140625" hidden="1"/>
  </cols>
  <sheetData>
    <row r="1" spans="1:8" ht="30" customHeight="1" x14ac:dyDescent="0.25">
      <c r="A1" s="56" t="s">
        <v>59</v>
      </c>
      <c r="B1" s="56"/>
      <c r="C1" s="56"/>
      <c r="D1" s="56"/>
      <c r="E1" s="56"/>
      <c r="F1" s="56"/>
      <c r="G1" s="1"/>
      <c r="H1" s="1"/>
    </row>
    <row r="2" spans="1:8" ht="30" customHeight="1" x14ac:dyDescent="0.25">
      <c r="A2" s="34" t="s">
        <v>0</v>
      </c>
      <c r="B2" s="35" t="s">
        <v>1</v>
      </c>
      <c r="C2" s="35" t="s">
        <v>2</v>
      </c>
      <c r="D2" s="35" t="s">
        <v>3</v>
      </c>
      <c r="E2" s="36" t="s">
        <v>4</v>
      </c>
      <c r="F2" s="37" t="s">
        <v>5</v>
      </c>
      <c r="G2" s="1"/>
      <c r="H2" s="1"/>
    </row>
    <row r="3" spans="1:8" x14ac:dyDescent="0.25">
      <c r="A3" s="6" t="s">
        <v>46</v>
      </c>
      <c r="B3" s="7">
        <v>16650000</v>
      </c>
      <c r="C3" s="7">
        <v>3829240</v>
      </c>
      <c r="D3" s="8">
        <f>Tabell4[[#This Row],[Beviljat belopp
(ansökan)]]/Tabell4[[#This Row],[Sökt belopp
(ansökan)]]</f>
        <v>0.22998438438438437</v>
      </c>
      <c r="E3" s="38" t="s">
        <v>61</v>
      </c>
      <c r="F3" s="9"/>
      <c r="G3" s="1"/>
      <c r="H3" s="1"/>
    </row>
    <row r="4" spans="1:8" x14ac:dyDescent="0.25">
      <c r="A4" s="6" t="s">
        <v>62</v>
      </c>
      <c r="B4" s="7">
        <v>17603500</v>
      </c>
      <c r="C4" s="7">
        <v>5349554</v>
      </c>
      <c r="D4" s="8">
        <f>Tabell4[[#This Row],[Beviljat belopp
(ansökan)]]/Tabell4[[#This Row],[Sökt belopp
(ansökan)]]</f>
        <v>0.3038914988496606</v>
      </c>
      <c r="E4" s="38" t="s">
        <v>61</v>
      </c>
      <c r="F4" s="9"/>
      <c r="G4" s="1"/>
      <c r="H4" s="1"/>
    </row>
    <row r="5" spans="1:8" x14ac:dyDescent="0.25">
      <c r="A5" s="6" t="s">
        <v>7</v>
      </c>
      <c r="B5" s="7">
        <v>1782000</v>
      </c>
      <c r="C5" s="7">
        <v>1782000</v>
      </c>
      <c r="D5" s="8">
        <f>Tabell4[[#This Row],[Beviljat belopp
(ansökan)]]/Tabell4[[#This Row],[Sökt belopp
(ansökan)]]</f>
        <v>1</v>
      </c>
      <c r="E5" s="38" t="s">
        <v>61</v>
      </c>
      <c r="F5" s="9"/>
      <c r="G5" s="1"/>
      <c r="H5" s="1"/>
    </row>
    <row r="6" spans="1:8" x14ac:dyDescent="0.25">
      <c r="A6" s="6" t="s">
        <v>10</v>
      </c>
      <c r="B6" s="7">
        <v>2370000</v>
      </c>
      <c r="C6" s="7">
        <v>2072210</v>
      </c>
      <c r="D6" s="8">
        <f>Tabell4[[#This Row],[Beviljat belopp
(ansökan)]]/Tabell4[[#This Row],[Sökt belopp
(ansökan)]]</f>
        <v>0.87435021097046417</v>
      </c>
      <c r="E6" s="38" t="s">
        <v>61</v>
      </c>
      <c r="F6" s="9"/>
      <c r="G6" s="1"/>
      <c r="H6" s="1"/>
    </row>
    <row r="7" spans="1:8" x14ac:dyDescent="0.25">
      <c r="A7" s="6" t="s">
        <v>11</v>
      </c>
      <c r="B7" s="7">
        <v>6935000</v>
      </c>
      <c r="C7" s="7">
        <v>4255511</v>
      </c>
      <c r="D7" s="18">
        <f>Tabell4[[#This Row],[Beviljat belopp
(ansökan)]]/Tabell4[[#This Row],[Sökt belopp
(ansökan)]]</f>
        <v>0.61362811824080754</v>
      </c>
      <c r="E7" s="38" t="s">
        <v>61</v>
      </c>
      <c r="F7" s="39"/>
      <c r="G7" s="1"/>
      <c r="H7" s="1"/>
    </row>
    <row r="8" spans="1:8" x14ac:dyDescent="0.25">
      <c r="A8" s="6" t="s">
        <v>12</v>
      </c>
      <c r="B8" s="7">
        <v>35885000</v>
      </c>
      <c r="C8" s="7">
        <v>22189727</v>
      </c>
      <c r="D8" s="18">
        <f>Tabell4[[#This Row],[Beviljat belopp
(ansökan)]]/Tabell4[[#This Row],[Sökt belopp
(ansökan)]]</f>
        <v>0.61835661139751985</v>
      </c>
      <c r="E8" s="38" t="s">
        <v>61</v>
      </c>
      <c r="F8" s="39"/>
      <c r="G8" s="1"/>
      <c r="H8" s="1"/>
    </row>
    <row r="9" spans="1:8" x14ac:dyDescent="0.25">
      <c r="A9" s="6" t="s">
        <v>13</v>
      </c>
      <c r="B9" s="7">
        <v>8247540</v>
      </c>
      <c r="C9" s="7">
        <v>5433868</v>
      </c>
      <c r="D9" s="18">
        <f>Tabell4[[#This Row],[Beviljat belopp
(ansökan)]]/Tabell4[[#This Row],[Sökt belopp
(ansökan)]]</f>
        <v>0.65884712289967673</v>
      </c>
      <c r="E9" s="38" t="s">
        <v>61</v>
      </c>
      <c r="F9" s="39"/>
      <c r="G9" s="1"/>
      <c r="H9" s="1"/>
    </row>
    <row r="10" spans="1:8" x14ac:dyDescent="0.25">
      <c r="A10" s="6" t="s">
        <v>15</v>
      </c>
      <c r="B10" s="7">
        <v>1057500</v>
      </c>
      <c r="C10" s="7">
        <v>1057500</v>
      </c>
      <c r="D10" s="18">
        <f>Tabell4[[#This Row],[Beviljat belopp
(ansökan)]]/Tabell4[[#This Row],[Sökt belopp
(ansökan)]]</f>
        <v>1</v>
      </c>
      <c r="E10" s="38" t="s">
        <v>61</v>
      </c>
      <c r="F10" s="39"/>
      <c r="G10" s="1"/>
      <c r="H10" s="1"/>
    </row>
    <row r="11" spans="1:8" x14ac:dyDescent="0.25">
      <c r="A11" s="6" t="s">
        <v>16</v>
      </c>
      <c r="B11" s="7">
        <v>3599500</v>
      </c>
      <c r="C11" s="7">
        <v>1435263</v>
      </c>
      <c r="D11" s="18">
        <f>Tabell4[[#This Row],[Beviljat belopp
(ansökan)]]/Tabell4[[#This Row],[Sökt belopp
(ansökan)]]</f>
        <v>0.39873954715932769</v>
      </c>
      <c r="E11" s="38" t="s">
        <v>61</v>
      </c>
      <c r="F11" s="39"/>
      <c r="G11" s="1"/>
      <c r="H11" s="1"/>
    </row>
    <row r="12" spans="1:8" x14ac:dyDescent="0.25">
      <c r="A12" s="6" t="s">
        <v>17</v>
      </c>
      <c r="B12" s="7">
        <v>1270000</v>
      </c>
      <c r="C12" s="7">
        <v>1270000</v>
      </c>
      <c r="D12" s="18">
        <f>Tabell4[[#This Row],[Beviljat belopp
(ansökan)]]/Tabell4[[#This Row],[Sökt belopp
(ansökan)]]</f>
        <v>1</v>
      </c>
      <c r="E12" s="38" t="s">
        <v>61</v>
      </c>
      <c r="F12" s="39"/>
      <c r="G12" s="1"/>
      <c r="H12" s="1"/>
    </row>
    <row r="13" spans="1:8" x14ac:dyDescent="0.25">
      <c r="A13" s="6" t="s">
        <v>69</v>
      </c>
      <c r="B13" s="7">
        <v>9752500</v>
      </c>
      <c r="C13" s="7">
        <v>6435061</v>
      </c>
      <c r="D13" s="18">
        <f>Tabell4[[#This Row],[Beviljat belopp
(ansökan)]]/Tabell4[[#This Row],[Sökt belopp
(ansökan)]]</f>
        <v>0.65983706741861059</v>
      </c>
      <c r="E13" s="38" t="s">
        <v>61</v>
      </c>
      <c r="F13" s="39"/>
      <c r="G13" s="1"/>
      <c r="H13" s="1"/>
    </row>
    <row r="14" spans="1:8" x14ac:dyDescent="0.25">
      <c r="A14" s="6" t="s">
        <v>20</v>
      </c>
      <c r="B14" s="7">
        <v>5430000</v>
      </c>
      <c r="C14" s="7">
        <v>4305404</v>
      </c>
      <c r="D14" s="18">
        <f>Tabell4[[#This Row],[Beviljat belopp
(ansökan)]]/Tabell4[[#This Row],[Sökt belopp
(ansökan)]]</f>
        <v>0.79289208103130759</v>
      </c>
      <c r="E14" s="38" t="s">
        <v>61</v>
      </c>
      <c r="F14" s="39"/>
      <c r="G14" s="1"/>
      <c r="H14" s="1"/>
    </row>
    <row r="15" spans="1:8" x14ac:dyDescent="0.25">
      <c r="A15" s="6" t="s">
        <v>21</v>
      </c>
      <c r="B15" s="7">
        <v>10175000</v>
      </c>
      <c r="C15" s="7">
        <v>6187827</v>
      </c>
      <c r="D15" s="18">
        <f>Tabell4[[#This Row],[Beviljat belopp
(ansökan)]]/Tabell4[[#This Row],[Sökt belopp
(ansökan)]]</f>
        <v>0.60814024570024572</v>
      </c>
      <c r="E15" s="38" t="s">
        <v>61</v>
      </c>
      <c r="F15" s="39"/>
      <c r="G15" s="1"/>
      <c r="H15" s="1"/>
    </row>
    <row r="16" spans="1:8" x14ac:dyDescent="0.25">
      <c r="A16" s="6" t="s">
        <v>22</v>
      </c>
      <c r="B16" s="7">
        <v>1185000</v>
      </c>
      <c r="C16" s="7">
        <v>1185000</v>
      </c>
      <c r="D16" s="18">
        <f>Tabell4[[#This Row],[Beviljat belopp
(ansökan)]]/Tabell4[[#This Row],[Sökt belopp
(ansökan)]]</f>
        <v>1</v>
      </c>
      <c r="E16" s="38" t="s">
        <v>61</v>
      </c>
      <c r="F16" s="39"/>
      <c r="G16" s="1"/>
      <c r="H16" s="1"/>
    </row>
    <row r="17" spans="1:8" x14ac:dyDescent="0.25">
      <c r="A17" s="6" t="s">
        <v>23</v>
      </c>
      <c r="B17" s="7">
        <v>1150000</v>
      </c>
      <c r="C17" s="7">
        <v>1150000</v>
      </c>
      <c r="D17" s="18">
        <f>Tabell4[[#This Row],[Beviljat belopp
(ansökan)]]/Tabell4[[#This Row],[Sökt belopp
(ansökan)]]</f>
        <v>1</v>
      </c>
      <c r="E17" s="38" t="s">
        <v>61</v>
      </c>
      <c r="F17" s="39"/>
      <c r="G17" s="1"/>
      <c r="H17" s="1"/>
    </row>
    <row r="18" spans="1:8" x14ac:dyDescent="0.25">
      <c r="A18" s="6" t="s">
        <v>47</v>
      </c>
      <c r="B18" s="7">
        <v>480000</v>
      </c>
      <c r="C18" s="7">
        <v>480000</v>
      </c>
      <c r="D18" s="18">
        <f>Tabell4[[#This Row],[Beviljat belopp
(ansökan)]]/Tabell4[[#This Row],[Sökt belopp
(ansökan)]]</f>
        <v>1</v>
      </c>
      <c r="E18" s="38" t="s">
        <v>61</v>
      </c>
      <c r="F18" s="39"/>
      <c r="G18" s="1"/>
      <c r="H18" s="1"/>
    </row>
    <row r="19" spans="1:8" x14ac:dyDescent="0.25">
      <c r="A19" s="6" t="s">
        <v>70</v>
      </c>
      <c r="B19" s="7">
        <v>5430000</v>
      </c>
      <c r="C19" s="7">
        <v>5430000</v>
      </c>
      <c r="D19" s="18">
        <f>Tabell4[[#This Row],[Beviljat belopp
(ansökan)]]/Tabell4[[#This Row],[Sökt belopp
(ansökan)]]</f>
        <v>1</v>
      </c>
      <c r="E19" s="38" t="s">
        <v>61</v>
      </c>
      <c r="F19" s="39"/>
      <c r="G19" s="1"/>
      <c r="H19" s="1"/>
    </row>
    <row r="20" spans="1:8" x14ac:dyDescent="0.25">
      <c r="A20" s="6" t="s">
        <v>27</v>
      </c>
      <c r="B20" s="7">
        <v>555000</v>
      </c>
      <c r="C20" s="7">
        <v>555000</v>
      </c>
      <c r="D20" s="18">
        <f>Tabell4[[#This Row],[Beviljat belopp
(ansökan)]]/Tabell4[[#This Row],[Sökt belopp
(ansökan)]]</f>
        <v>1</v>
      </c>
      <c r="E20" s="38" t="s">
        <v>61</v>
      </c>
      <c r="F20" s="39"/>
      <c r="G20" s="1"/>
      <c r="H20" s="1"/>
    </row>
    <row r="21" spans="1:8" x14ac:dyDescent="0.25">
      <c r="A21" s="6" t="s">
        <v>28</v>
      </c>
      <c r="B21" s="7">
        <v>362000</v>
      </c>
      <c r="C21" s="7">
        <v>362000</v>
      </c>
      <c r="D21" s="18">
        <f>Tabell4[[#This Row],[Beviljat belopp
(ansökan)]]/Tabell4[[#This Row],[Sökt belopp
(ansökan)]]</f>
        <v>1</v>
      </c>
      <c r="E21" s="38" t="s">
        <v>61</v>
      </c>
      <c r="F21" s="39"/>
      <c r="G21" s="1"/>
      <c r="H21" s="1"/>
    </row>
    <row r="22" spans="1:8" x14ac:dyDescent="0.25">
      <c r="A22" s="6" t="s">
        <v>49</v>
      </c>
      <c r="B22" s="7">
        <v>9575000</v>
      </c>
      <c r="C22" s="7">
        <v>3373317</v>
      </c>
      <c r="D22" s="18">
        <f>Tabell4[[#This Row],[Beviljat belopp
(ansökan)]]/Tabell4[[#This Row],[Sökt belopp
(ansökan)]]</f>
        <v>0.35230464751958224</v>
      </c>
      <c r="E22" s="38" t="s">
        <v>61</v>
      </c>
      <c r="F22" s="39"/>
      <c r="G22" s="1"/>
      <c r="H22" s="1"/>
    </row>
    <row r="23" spans="1:8" x14ac:dyDescent="0.25">
      <c r="A23" s="6" t="s">
        <v>31</v>
      </c>
      <c r="B23" s="7">
        <v>12615000</v>
      </c>
      <c r="C23" s="7">
        <v>3408306</v>
      </c>
      <c r="D23" s="18">
        <f>Tabell4[[#This Row],[Beviljat belopp
(ansökan)]]/Tabell4[[#This Row],[Sökt belopp
(ansökan)]]</f>
        <v>0.27017883472057075</v>
      </c>
      <c r="E23" s="38" t="s">
        <v>61</v>
      </c>
      <c r="F23" s="39"/>
      <c r="G23" s="1"/>
      <c r="H23" s="1"/>
    </row>
    <row r="24" spans="1:8" x14ac:dyDescent="0.25">
      <c r="A24" s="6" t="s">
        <v>64</v>
      </c>
      <c r="B24" s="7">
        <v>2452500</v>
      </c>
      <c r="C24" s="7">
        <v>886321</v>
      </c>
      <c r="D24" s="18">
        <f>Tabell4[[#This Row],[Beviljat belopp
(ansökan)]]/Tabell4[[#This Row],[Sökt belopp
(ansökan)]]</f>
        <v>0.36139490316004075</v>
      </c>
      <c r="E24" s="38" t="s">
        <v>61</v>
      </c>
      <c r="F24" s="39"/>
      <c r="G24" s="1"/>
      <c r="H24" s="1"/>
    </row>
    <row r="25" spans="1:8" x14ac:dyDescent="0.25">
      <c r="A25" s="6" t="s">
        <v>51</v>
      </c>
      <c r="B25" s="7">
        <v>362000</v>
      </c>
      <c r="C25" s="7">
        <v>362000</v>
      </c>
      <c r="D25" s="18">
        <f>Tabell4[[#This Row],[Beviljat belopp
(ansökan)]]/Tabell4[[#This Row],[Sökt belopp
(ansökan)]]</f>
        <v>1</v>
      </c>
      <c r="E25" s="38" t="s">
        <v>61</v>
      </c>
      <c r="F25" s="39"/>
      <c r="G25" s="1"/>
      <c r="H25" s="1"/>
    </row>
    <row r="26" spans="1:8" x14ac:dyDescent="0.25">
      <c r="A26" s="6" t="s">
        <v>32</v>
      </c>
      <c r="B26" s="7">
        <v>3060000</v>
      </c>
      <c r="C26" s="7">
        <v>3060000</v>
      </c>
      <c r="D26" s="18">
        <f>Tabell4[[#This Row],[Beviljat belopp
(ansökan)]]/Tabell4[[#This Row],[Sökt belopp
(ansökan)]]</f>
        <v>1</v>
      </c>
      <c r="E26" s="38" t="s">
        <v>61</v>
      </c>
      <c r="F26" s="39"/>
      <c r="G26" s="1"/>
      <c r="H26" s="1"/>
    </row>
    <row r="27" spans="1:8" x14ac:dyDescent="0.25">
      <c r="A27" s="6" t="s">
        <v>66</v>
      </c>
      <c r="B27" s="7">
        <v>128500</v>
      </c>
      <c r="C27" s="7">
        <v>128500</v>
      </c>
      <c r="D27" s="18">
        <f>Tabell4[[#This Row],[Beviljat belopp
(ansökan)]]/Tabell4[[#This Row],[Sökt belopp
(ansökan)]]</f>
        <v>1</v>
      </c>
      <c r="E27" s="38" t="s">
        <v>61</v>
      </c>
      <c r="F27" s="39"/>
      <c r="G27" s="1"/>
      <c r="H27" s="1"/>
    </row>
    <row r="28" spans="1:8" x14ac:dyDescent="0.25">
      <c r="A28" s="6" t="s">
        <v>34</v>
      </c>
      <c r="B28" s="7">
        <v>1067500</v>
      </c>
      <c r="C28" s="7">
        <v>1067500</v>
      </c>
      <c r="D28" s="18">
        <f>Tabell4[[#This Row],[Beviljat belopp
(ansökan)]]/Tabell4[[#This Row],[Sökt belopp
(ansökan)]]</f>
        <v>1</v>
      </c>
      <c r="E28" s="38" t="s">
        <v>61</v>
      </c>
      <c r="F28" s="39"/>
      <c r="G28" s="1"/>
      <c r="H28" s="1"/>
    </row>
    <row r="29" spans="1:8" x14ac:dyDescent="0.25">
      <c r="A29" s="6" t="s">
        <v>52</v>
      </c>
      <c r="B29" s="7">
        <v>2335000</v>
      </c>
      <c r="C29" s="7">
        <v>1039490</v>
      </c>
      <c r="D29" s="18">
        <f>Tabell4[[#This Row],[Beviljat belopp
(ansökan)]]/Tabell4[[#This Row],[Sökt belopp
(ansökan)]]</f>
        <v>0.4451777301927195</v>
      </c>
      <c r="E29" s="38" t="s">
        <v>61</v>
      </c>
      <c r="F29" s="39"/>
      <c r="G29" s="1"/>
      <c r="H29" s="1"/>
    </row>
    <row r="30" spans="1:8" x14ac:dyDescent="0.25">
      <c r="A30" s="6" t="s">
        <v>67</v>
      </c>
      <c r="B30" s="7">
        <v>3750000</v>
      </c>
      <c r="C30" s="7">
        <v>3750000</v>
      </c>
      <c r="D30" s="18">
        <f>Tabell4[[#This Row],[Beviljat belopp
(ansökan)]]/Tabell4[[#This Row],[Sökt belopp
(ansökan)]]</f>
        <v>1</v>
      </c>
      <c r="E30" s="38" t="s">
        <v>61</v>
      </c>
      <c r="F30" s="39"/>
      <c r="G30" s="1"/>
      <c r="H30" s="1"/>
    </row>
    <row r="31" spans="1:8" x14ac:dyDescent="0.25">
      <c r="A31" s="6" t="s">
        <v>35</v>
      </c>
      <c r="B31" s="7">
        <v>257000</v>
      </c>
      <c r="C31" s="7">
        <v>257000</v>
      </c>
      <c r="D31" s="18">
        <f>Tabell4[[#This Row],[Beviljat belopp
(ansökan)]]/Tabell4[[#This Row],[Sökt belopp
(ansökan)]]</f>
        <v>1</v>
      </c>
      <c r="E31" s="38" t="s">
        <v>61</v>
      </c>
      <c r="F31" s="39"/>
      <c r="G31" s="1"/>
      <c r="H31" s="1"/>
    </row>
    <row r="32" spans="1:8" x14ac:dyDescent="0.25">
      <c r="A32" s="6" t="s">
        <v>53</v>
      </c>
      <c r="B32" s="7">
        <v>6297500</v>
      </c>
      <c r="C32" s="7">
        <v>5291225</v>
      </c>
      <c r="D32" s="8">
        <f>Tabell4[[#This Row],[Beviljat belopp
(ansökan)]]/Tabell4[[#This Row],[Sökt belopp
(ansökan)]]</f>
        <v>0.84021040095275901</v>
      </c>
      <c r="E32" s="38" t="s">
        <v>61</v>
      </c>
      <c r="F32" s="9"/>
      <c r="G32" s="1"/>
      <c r="H32" s="1"/>
    </row>
    <row r="33" spans="1:8" x14ac:dyDescent="0.25">
      <c r="A33" s="6" t="s">
        <v>36</v>
      </c>
      <c r="B33" s="7">
        <v>13870000</v>
      </c>
      <c r="C33" s="7">
        <v>6731448</v>
      </c>
      <c r="D33" s="8">
        <f>Tabell4[[#This Row],[Beviljat belopp
(ansökan)]]/Tabell4[[#This Row],[Sökt belopp
(ansökan)]]</f>
        <v>0.48532429704397984</v>
      </c>
      <c r="E33" s="38" t="s">
        <v>61</v>
      </c>
      <c r="F33" s="9"/>
      <c r="G33" s="1"/>
      <c r="H33" s="1"/>
    </row>
    <row r="34" spans="1:8" x14ac:dyDescent="0.25">
      <c r="A34" s="6" t="s">
        <v>37</v>
      </c>
      <c r="B34" s="7">
        <v>93500</v>
      </c>
      <c r="C34" s="7">
        <v>93500</v>
      </c>
      <c r="D34" s="8">
        <f>Tabell4[[#This Row],[Beviljat belopp
(ansökan)]]/Tabell4[[#This Row],[Sökt belopp
(ansökan)]]</f>
        <v>1</v>
      </c>
      <c r="E34" s="38" t="s">
        <v>61</v>
      </c>
      <c r="F34" s="9"/>
      <c r="G34" s="1"/>
      <c r="H34" s="1"/>
    </row>
    <row r="35" spans="1:8" x14ac:dyDescent="0.25">
      <c r="A35" s="6" t="s">
        <v>40</v>
      </c>
      <c r="B35" s="7">
        <v>3177500</v>
      </c>
      <c r="C35" s="7">
        <v>3177500</v>
      </c>
      <c r="D35" s="8">
        <f>Tabell4[[#This Row],[Beviljat belopp
(ansökan)]]/Tabell4[[#This Row],[Sökt belopp
(ansökan)]]</f>
        <v>1</v>
      </c>
      <c r="E35" s="38" t="s">
        <v>61</v>
      </c>
      <c r="F35" s="9"/>
      <c r="G35" s="1"/>
      <c r="H35" s="1"/>
    </row>
    <row r="36" spans="1:8" x14ac:dyDescent="0.25">
      <c r="A36" s="6" t="s">
        <v>43</v>
      </c>
      <c r="B36" s="7">
        <v>2945000</v>
      </c>
      <c r="C36" s="7">
        <v>2945000</v>
      </c>
      <c r="D36" s="8">
        <f>Tabell4[[#This Row],[Beviljat belopp
(ansökan)]]/Tabell4[[#This Row],[Sökt belopp
(ansökan)]]</f>
        <v>1</v>
      </c>
      <c r="E36" s="38" t="s">
        <v>61</v>
      </c>
      <c r="F36" s="9"/>
      <c r="G36" s="1"/>
      <c r="H36" s="1"/>
    </row>
    <row r="37" spans="1:8" x14ac:dyDescent="0.25">
      <c r="A37" s="6" t="s">
        <v>44</v>
      </c>
      <c r="B37" s="7">
        <v>1931500</v>
      </c>
      <c r="C37" s="7">
        <v>1931500</v>
      </c>
      <c r="D37" s="8">
        <f>Tabell4[[#This Row],[Beviljat belopp
(ansökan)]]/Tabell4[[#This Row],[Sökt belopp
(ansökan)]]</f>
        <v>1</v>
      </c>
      <c r="E37" s="38" t="s">
        <v>61</v>
      </c>
      <c r="F37" s="9"/>
      <c r="G37" s="1"/>
      <c r="H37" s="1"/>
    </row>
    <row r="38" spans="1:8" x14ac:dyDescent="0.25">
      <c r="A38" s="49"/>
      <c r="B38" s="50"/>
      <c r="C38" s="50"/>
      <c r="D38" s="51"/>
      <c r="E38" s="52"/>
      <c r="F38" s="51"/>
      <c r="G38" s="1"/>
      <c r="H38" s="1"/>
    </row>
    <row r="39" spans="1:8" ht="19.5" customHeight="1" x14ac:dyDescent="0.25">
      <c r="A39" s="40" t="s">
        <v>45</v>
      </c>
      <c r="B39" s="41">
        <v>777932000</v>
      </c>
      <c r="C39" s="41">
        <v>450567609</v>
      </c>
      <c r="D39" s="48">
        <f>C39/B39</f>
        <v>0.57918636718890593</v>
      </c>
      <c r="E39" s="43"/>
      <c r="F39" s="42"/>
      <c r="G39" s="1"/>
      <c r="H39" s="1"/>
    </row>
    <row r="40" spans="1:8" x14ac:dyDescent="0.25">
      <c r="A40" s="1"/>
      <c r="B40" s="1"/>
      <c r="C40" s="1"/>
      <c r="D40" s="1"/>
      <c r="E40" s="1"/>
      <c r="F40" s="11"/>
      <c r="G40" s="1"/>
      <c r="H40" s="1"/>
    </row>
    <row r="41" spans="1:8" x14ac:dyDescent="0.25">
      <c r="A41" s="16"/>
      <c r="B41" s="16"/>
      <c r="C41" s="16"/>
      <c r="D41" s="16"/>
      <c r="E41" s="16"/>
      <c r="F41" s="17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hidden="1" x14ac:dyDescent="0.25">
      <c r="A45" s="1"/>
      <c r="B45" s="1"/>
      <c r="C45" s="1"/>
      <c r="D45" s="1"/>
      <c r="E45" s="1"/>
      <c r="F45" s="1"/>
      <c r="G45" s="1"/>
      <c r="H45" s="1"/>
    </row>
    <row r="46" spans="1:8" hidden="1" x14ac:dyDescent="0.25"/>
    <row r="47" spans="1:8" hidden="1" x14ac:dyDescent="0.25"/>
    <row r="48" spans="1:8" hidden="1" x14ac:dyDescent="0.25"/>
    <row r="49" hidden="1" x14ac:dyDescent="0.25"/>
    <row r="50" hidden="1" x14ac:dyDescent="0.25"/>
    <row r="51" hidden="1" x14ac:dyDescent="0.25"/>
    <row r="52" hidden="1" x14ac:dyDescent="0.25"/>
  </sheetData>
  <mergeCells count="1">
    <mergeCell ref="A1:F1"/>
  </mergeCells>
  <phoneticPr fontId="5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5F3E2-7346-403A-923B-AD0394688F87}">
  <dimension ref="A1:H47"/>
  <sheetViews>
    <sheetView workbookViewId="0">
      <selection sqref="A1:F1"/>
    </sheetView>
  </sheetViews>
  <sheetFormatPr defaultColWidth="0" defaultRowHeight="15" zeroHeight="1" x14ac:dyDescent="0.25"/>
  <cols>
    <col min="1" max="1" width="44.85546875" bestFit="1" customWidth="1"/>
    <col min="2" max="6" width="30.7109375" customWidth="1"/>
    <col min="7" max="8" width="9.140625" customWidth="1"/>
    <col min="9" max="16384" width="9.140625" hidden="1"/>
  </cols>
  <sheetData>
    <row r="1" spans="1:8" ht="30" customHeight="1" x14ac:dyDescent="0.25">
      <c r="A1" s="55" t="s">
        <v>60</v>
      </c>
      <c r="B1" s="55"/>
      <c r="C1" s="55"/>
      <c r="D1" s="55"/>
      <c r="E1" s="55"/>
      <c r="F1" s="57"/>
      <c r="G1" s="10"/>
      <c r="H1" s="27"/>
    </row>
    <row r="2" spans="1:8" ht="30" customHeight="1" x14ac:dyDescent="0.25">
      <c r="A2" s="44" t="s">
        <v>0</v>
      </c>
      <c r="B2" s="45" t="s">
        <v>1</v>
      </c>
      <c r="C2" s="45" t="s">
        <v>2</v>
      </c>
      <c r="D2" s="45" t="s">
        <v>3</v>
      </c>
      <c r="E2" s="44" t="s">
        <v>4</v>
      </c>
      <c r="F2" s="46" t="s">
        <v>5</v>
      </c>
      <c r="G2" s="10"/>
      <c r="H2" s="27"/>
    </row>
    <row r="3" spans="1:8" x14ac:dyDescent="0.25">
      <c r="A3" s="47" t="s">
        <v>62</v>
      </c>
      <c r="B3" s="7">
        <v>16702000</v>
      </c>
      <c r="C3" s="7">
        <v>5049707</v>
      </c>
      <c r="D3" s="8">
        <f>Tabell5[[#This Row],[Beviljat belopp
(ansökan)]]/Tabell5[[#This Row],[Sökt belopp
(ansökan)]]</f>
        <v>0.30234145611304036</v>
      </c>
      <c r="E3" s="38" t="s">
        <v>61</v>
      </c>
      <c r="F3" s="9"/>
      <c r="G3" s="10"/>
      <c r="H3" s="27"/>
    </row>
    <row r="4" spans="1:8" x14ac:dyDescent="0.25">
      <c r="A4" s="47" t="s">
        <v>7</v>
      </c>
      <c r="B4" s="7">
        <v>2392000</v>
      </c>
      <c r="C4" s="7">
        <v>2392000</v>
      </c>
      <c r="D4" s="8">
        <f>Tabell5[[#This Row],[Beviljat belopp
(ansökan)]]/Tabell5[[#This Row],[Sökt belopp
(ansökan)]]</f>
        <v>1</v>
      </c>
      <c r="E4" s="38" t="s">
        <v>61</v>
      </c>
      <c r="F4" s="9"/>
      <c r="G4" s="10"/>
      <c r="H4" s="27"/>
    </row>
    <row r="5" spans="1:8" x14ac:dyDescent="0.25">
      <c r="A5" s="47" t="s">
        <v>9</v>
      </c>
      <c r="B5" s="7">
        <v>10739000</v>
      </c>
      <c r="C5" s="7">
        <v>3003012</v>
      </c>
      <c r="D5" s="8">
        <f>Tabell5[[#This Row],[Beviljat belopp
(ansökan)]]/Tabell5[[#This Row],[Sökt belopp
(ansökan)]]</f>
        <v>0.27963609274606577</v>
      </c>
      <c r="E5" s="38" t="s">
        <v>61</v>
      </c>
      <c r="F5" s="9"/>
      <c r="G5" s="10"/>
      <c r="H5" s="27"/>
    </row>
    <row r="6" spans="1:8" x14ac:dyDescent="0.25">
      <c r="A6" s="47" t="s">
        <v>11</v>
      </c>
      <c r="B6" s="7">
        <v>5325000</v>
      </c>
      <c r="C6" s="7">
        <v>2478377</v>
      </c>
      <c r="D6" s="8">
        <f>Tabell5[[#This Row],[Beviljat belopp
(ansökan)]]/Tabell5[[#This Row],[Sökt belopp
(ansökan)]]</f>
        <v>0.46542291079812209</v>
      </c>
      <c r="E6" s="38" t="s">
        <v>61</v>
      </c>
      <c r="F6" s="9"/>
      <c r="G6" s="10"/>
      <c r="H6" s="27"/>
    </row>
    <row r="7" spans="1:8" x14ac:dyDescent="0.25">
      <c r="A7" s="47" t="s">
        <v>12</v>
      </c>
      <c r="B7" s="7">
        <v>24800000</v>
      </c>
      <c r="C7" s="7">
        <v>12985233</v>
      </c>
      <c r="D7" s="8">
        <f>Tabell5[[#This Row],[Beviljat belopp
(ansökan)]]/Tabell5[[#This Row],[Sökt belopp
(ansökan)]]</f>
        <v>0.52359810483870972</v>
      </c>
      <c r="E7" s="38" t="s">
        <v>61</v>
      </c>
      <c r="F7" s="9"/>
      <c r="G7" s="10"/>
      <c r="H7" s="27"/>
    </row>
    <row r="8" spans="1:8" x14ac:dyDescent="0.25">
      <c r="A8" s="47" t="s">
        <v>13</v>
      </c>
      <c r="B8" s="7">
        <v>4390000</v>
      </c>
      <c r="C8" s="7">
        <v>3275302</v>
      </c>
      <c r="D8" s="8">
        <f>Tabell5[[#This Row],[Beviljat belopp
(ansökan)]]/Tabell5[[#This Row],[Sökt belopp
(ansökan)]]</f>
        <v>0.74608246013667423</v>
      </c>
      <c r="E8" s="38" t="s">
        <v>61</v>
      </c>
      <c r="F8" s="9"/>
      <c r="G8" s="10"/>
      <c r="H8" s="27"/>
    </row>
    <row r="9" spans="1:8" x14ac:dyDescent="0.25">
      <c r="A9" s="47" t="s">
        <v>15</v>
      </c>
      <c r="B9" s="7">
        <v>9266000</v>
      </c>
      <c r="C9" s="7">
        <v>5588272</v>
      </c>
      <c r="D9" s="8">
        <f>Tabell5[[#This Row],[Beviljat belopp
(ansökan)]]/Tabell5[[#This Row],[Sökt belopp
(ansökan)]]</f>
        <v>0.60309432333261381</v>
      </c>
      <c r="E9" s="38" t="s">
        <v>61</v>
      </c>
      <c r="F9" s="9"/>
      <c r="G9" s="10"/>
      <c r="H9" s="27"/>
    </row>
    <row r="10" spans="1:8" x14ac:dyDescent="0.25">
      <c r="A10" s="47" t="s">
        <v>16</v>
      </c>
      <c r="B10" s="7">
        <v>1946000</v>
      </c>
      <c r="C10" s="7">
        <v>1130525</v>
      </c>
      <c r="D10" s="8">
        <f>Tabell5[[#This Row],[Beviljat belopp
(ansökan)]]/Tabell5[[#This Row],[Sökt belopp
(ansökan)]]</f>
        <v>0.58094809866392605</v>
      </c>
      <c r="E10" s="38" t="s">
        <v>61</v>
      </c>
      <c r="F10" s="9"/>
      <c r="G10" s="10"/>
      <c r="H10" s="27"/>
    </row>
    <row r="11" spans="1:8" x14ac:dyDescent="0.25">
      <c r="A11" s="47" t="s">
        <v>54</v>
      </c>
      <c r="B11" s="7">
        <v>2480000</v>
      </c>
      <c r="C11" s="7">
        <v>1604857</v>
      </c>
      <c r="D11" s="8">
        <f>Tabell5[[#This Row],[Beviljat belopp
(ansökan)]]/Tabell5[[#This Row],[Sökt belopp
(ansökan)]]</f>
        <v>0.64711975806451616</v>
      </c>
      <c r="E11" s="38" t="s">
        <v>61</v>
      </c>
      <c r="F11" s="9"/>
      <c r="G11" s="10"/>
      <c r="H11" s="27"/>
    </row>
    <row r="12" spans="1:8" x14ac:dyDescent="0.25">
      <c r="A12" s="47" t="s">
        <v>17</v>
      </c>
      <c r="B12" s="7">
        <v>2390000</v>
      </c>
      <c r="C12" s="7">
        <v>1060801</v>
      </c>
      <c r="D12" s="8">
        <f>Tabell5[[#This Row],[Beviljat belopp
(ansökan)]]/Tabell5[[#This Row],[Sökt belopp
(ansökan)]]</f>
        <v>0.4438497907949791</v>
      </c>
      <c r="E12" s="38" t="s">
        <v>61</v>
      </c>
      <c r="F12" s="9"/>
      <c r="G12" s="10"/>
      <c r="H12" s="27"/>
    </row>
    <row r="13" spans="1:8" x14ac:dyDescent="0.25">
      <c r="A13" s="47" t="s">
        <v>55</v>
      </c>
      <c r="B13" s="7">
        <v>3100000</v>
      </c>
      <c r="C13" s="7">
        <v>2443378</v>
      </c>
      <c r="D13" s="8">
        <f>Tabell5[[#This Row],[Beviljat belopp
(ansökan)]]/Tabell5[[#This Row],[Sökt belopp
(ansökan)]]</f>
        <v>0.78818645161290324</v>
      </c>
      <c r="E13" s="38" t="s">
        <v>61</v>
      </c>
      <c r="F13" s="9"/>
      <c r="G13" s="10"/>
      <c r="H13" s="27"/>
    </row>
    <row r="14" spans="1:8" x14ac:dyDescent="0.25">
      <c r="A14" s="47" t="s">
        <v>18</v>
      </c>
      <c r="B14" s="7">
        <v>2480000</v>
      </c>
      <c r="C14" s="7">
        <v>2480000</v>
      </c>
      <c r="D14" s="8">
        <f>Tabell5[[#This Row],[Beviljat belopp
(ansökan)]]/Tabell5[[#This Row],[Sökt belopp
(ansökan)]]</f>
        <v>1</v>
      </c>
      <c r="E14" s="38" t="s">
        <v>61</v>
      </c>
      <c r="F14" s="9"/>
      <c r="G14" s="10"/>
      <c r="H14" s="27"/>
    </row>
    <row r="15" spans="1:8" x14ac:dyDescent="0.25">
      <c r="A15" s="47" t="s">
        <v>19</v>
      </c>
      <c r="B15" s="7">
        <v>12085000</v>
      </c>
      <c r="C15" s="7">
        <v>3193230</v>
      </c>
      <c r="D15" s="8">
        <f>Tabell5[[#This Row],[Beviljat belopp
(ansökan)]]/Tabell5[[#This Row],[Sökt belopp
(ansökan)]]</f>
        <v>0.26423086470831608</v>
      </c>
      <c r="E15" s="38" t="s">
        <v>61</v>
      </c>
      <c r="F15" s="9"/>
      <c r="G15" s="10"/>
      <c r="H15" s="27"/>
    </row>
    <row r="16" spans="1:8" x14ac:dyDescent="0.25">
      <c r="A16" s="47" t="s">
        <v>20</v>
      </c>
      <c r="B16" s="7">
        <v>4050000</v>
      </c>
      <c r="C16" s="7">
        <v>3168009</v>
      </c>
      <c r="D16" s="8">
        <f>Tabell5[[#This Row],[Beviljat belopp
(ansökan)]]/Tabell5[[#This Row],[Sökt belopp
(ansökan)]]</f>
        <v>0.78222444444444439</v>
      </c>
      <c r="E16" s="38" t="s">
        <v>61</v>
      </c>
      <c r="F16" s="9"/>
      <c r="G16" s="10"/>
      <c r="H16" s="27"/>
    </row>
    <row r="17" spans="1:8" x14ac:dyDescent="0.25">
      <c r="A17" s="47" t="s">
        <v>21</v>
      </c>
      <c r="B17" s="7">
        <v>11578500</v>
      </c>
      <c r="C17" s="7">
        <v>5107042</v>
      </c>
      <c r="D17" s="8">
        <f>Tabell5[[#This Row],[Beviljat belopp
(ansökan)]]/Tabell5[[#This Row],[Sökt belopp
(ansökan)]]</f>
        <v>0.44107975989981429</v>
      </c>
      <c r="E17" s="38" t="s">
        <v>61</v>
      </c>
      <c r="F17" s="9"/>
      <c r="G17" s="10"/>
      <c r="H17" s="27"/>
    </row>
    <row r="18" spans="1:8" x14ac:dyDescent="0.25">
      <c r="A18" s="47" t="s">
        <v>23</v>
      </c>
      <c r="B18" s="7">
        <v>4355000</v>
      </c>
      <c r="C18" s="7">
        <v>911642</v>
      </c>
      <c r="D18" s="8">
        <f>Tabell5[[#This Row],[Beviljat belopp
(ansökan)]]/Tabell5[[#This Row],[Sökt belopp
(ansökan)]]</f>
        <v>0.20933226176808267</v>
      </c>
      <c r="E18" s="38" t="s">
        <v>61</v>
      </c>
      <c r="F18" s="9"/>
      <c r="G18" s="10"/>
      <c r="H18" s="27"/>
    </row>
    <row r="19" spans="1:8" x14ac:dyDescent="0.25">
      <c r="A19" s="47" t="s">
        <v>24</v>
      </c>
      <c r="B19" s="7">
        <v>2500000</v>
      </c>
      <c r="C19" s="7">
        <v>1354106</v>
      </c>
      <c r="D19" s="8">
        <f>Tabell5[[#This Row],[Beviljat belopp
(ansökan)]]/Tabell5[[#This Row],[Sökt belopp
(ansökan)]]</f>
        <v>0.54164239999999997</v>
      </c>
      <c r="E19" s="38" t="s">
        <v>61</v>
      </c>
      <c r="F19" s="9"/>
      <c r="G19" s="10"/>
      <c r="H19" s="27"/>
    </row>
    <row r="20" spans="1:8" x14ac:dyDescent="0.25">
      <c r="A20" s="47" t="s">
        <v>25</v>
      </c>
      <c r="B20" s="7">
        <v>1725000</v>
      </c>
      <c r="C20" s="7">
        <v>1453936</v>
      </c>
      <c r="D20" s="8">
        <f>Tabell5[[#This Row],[Beviljat belopp
(ansökan)]]/Tabell5[[#This Row],[Sökt belopp
(ansökan)]]</f>
        <v>0.84286144927536233</v>
      </c>
      <c r="E20" s="38" t="s">
        <v>61</v>
      </c>
      <c r="F20" s="9"/>
      <c r="G20" s="10"/>
      <c r="H20" s="27"/>
    </row>
    <row r="21" spans="1:8" x14ac:dyDescent="0.25">
      <c r="A21" s="47" t="s">
        <v>28</v>
      </c>
      <c r="B21" s="7">
        <v>740000</v>
      </c>
      <c r="C21" s="7">
        <v>600552</v>
      </c>
      <c r="D21" s="8">
        <f>Tabell5[[#This Row],[Beviljat belopp
(ansökan)]]/Tabell5[[#This Row],[Sökt belopp
(ansökan)]]</f>
        <v>0.81155675675675676</v>
      </c>
      <c r="E21" s="38" t="s">
        <v>61</v>
      </c>
      <c r="F21" s="9"/>
      <c r="G21" s="10"/>
      <c r="H21" s="27"/>
    </row>
    <row r="22" spans="1:8" x14ac:dyDescent="0.25">
      <c r="A22" s="47" t="s">
        <v>48</v>
      </c>
      <c r="B22" s="7">
        <v>5920000</v>
      </c>
      <c r="C22" s="7">
        <v>5920000</v>
      </c>
      <c r="D22" s="8">
        <f>Tabell5[[#This Row],[Beviljat belopp
(ansökan)]]/Tabell5[[#This Row],[Sökt belopp
(ansökan)]]</f>
        <v>1</v>
      </c>
      <c r="E22" s="38" t="s">
        <v>61</v>
      </c>
      <c r="F22" s="9"/>
      <c r="G22" s="10"/>
      <c r="H22" s="27"/>
    </row>
    <row r="23" spans="1:8" x14ac:dyDescent="0.25">
      <c r="A23" s="47" t="s">
        <v>29</v>
      </c>
      <c r="B23" s="7">
        <v>820000</v>
      </c>
      <c r="C23" s="7">
        <v>820000</v>
      </c>
      <c r="D23" s="8">
        <f>Tabell5[[#This Row],[Beviljat belopp
(ansökan)]]/Tabell5[[#This Row],[Sökt belopp
(ansökan)]]</f>
        <v>1</v>
      </c>
      <c r="E23" s="38" t="s">
        <v>61</v>
      </c>
      <c r="F23" s="9"/>
      <c r="G23" s="10"/>
      <c r="H23" s="27"/>
    </row>
    <row r="24" spans="1:8" x14ac:dyDescent="0.25">
      <c r="A24" s="47" t="s">
        <v>30</v>
      </c>
      <c r="B24" s="7">
        <v>1440000</v>
      </c>
      <c r="C24" s="7">
        <v>1304640</v>
      </c>
      <c r="D24" s="8">
        <f>Tabell5[[#This Row],[Beviljat belopp
(ansökan)]]/Tabell5[[#This Row],[Sökt belopp
(ansökan)]]</f>
        <v>0.90600000000000003</v>
      </c>
      <c r="E24" s="38" t="s">
        <v>61</v>
      </c>
      <c r="F24" s="9"/>
      <c r="G24" s="10"/>
      <c r="H24" s="27"/>
    </row>
    <row r="25" spans="1:8" x14ac:dyDescent="0.25">
      <c r="A25" s="47" t="s">
        <v>31</v>
      </c>
      <c r="B25" s="7">
        <v>18375000</v>
      </c>
      <c r="C25" s="7">
        <v>3443721</v>
      </c>
      <c r="D25" s="8">
        <f>Tabell5[[#This Row],[Beviljat belopp
(ansökan)]]/Tabell5[[#This Row],[Sökt belopp
(ansökan)]]</f>
        <v>0.18741338775510205</v>
      </c>
      <c r="E25" s="38" t="s">
        <v>61</v>
      </c>
      <c r="F25" s="9"/>
      <c r="G25" s="10"/>
      <c r="H25" s="27"/>
    </row>
    <row r="26" spans="1:8" x14ac:dyDescent="0.25">
      <c r="A26" s="47" t="s">
        <v>64</v>
      </c>
      <c r="B26" s="7">
        <v>2515000</v>
      </c>
      <c r="C26" s="7">
        <v>1092749</v>
      </c>
      <c r="D26" s="8">
        <f>Tabell5[[#This Row],[Beviljat belopp
(ansökan)]]/Tabell5[[#This Row],[Sökt belopp
(ansökan)]]</f>
        <v>0.43449264413518884</v>
      </c>
      <c r="E26" s="38" t="s">
        <v>61</v>
      </c>
      <c r="F26" s="9"/>
      <c r="G26" s="10"/>
      <c r="H26" s="27"/>
    </row>
    <row r="27" spans="1:8" x14ac:dyDescent="0.25">
      <c r="A27" s="47" t="s">
        <v>51</v>
      </c>
      <c r="B27" s="7">
        <v>3870000</v>
      </c>
      <c r="C27" s="7">
        <v>1788721</v>
      </c>
      <c r="D27" s="8">
        <f>Tabell5[[#This Row],[Beviljat belopp
(ansökan)]]/Tabell5[[#This Row],[Sökt belopp
(ansökan)]]</f>
        <v>0.46220180878552969</v>
      </c>
      <c r="E27" s="38" t="s">
        <v>61</v>
      </c>
      <c r="F27" s="9"/>
      <c r="G27" s="10"/>
      <c r="H27" s="27"/>
    </row>
    <row r="28" spans="1:8" x14ac:dyDescent="0.25">
      <c r="A28" s="47" t="s">
        <v>32</v>
      </c>
      <c r="B28" s="7">
        <v>6600000</v>
      </c>
      <c r="C28" s="7">
        <v>4386952</v>
      </c>
      <c r="D28" s="8">
        <f>Tabell5[[#This Row],[Beviljat belopp
(ansökan)]]/Tabell5[[#This Row],[Sökt belopp
(ansökan)]]</f>
        <v>0.66468969696969693</v>
      </c>
      <c r="E28" s="38" t="s">
        <v>61</v>
      </c>
      <c r="F28" s="9"/>
      <c r="G28" s="10"/>
      <c r="H28" s="27"/>
    </row>
    <row r="29" spans="1:8" x14ac:dyDescent="0.25">
      <c r="A29" s="47" t="s">
        <v>65</v>
      </c>
      <c r="B29" s="7">
        <v>3050000</v>
      </c>
      <c r="C29" s="7">
        <v>2649146</v>
      </c>
      <c r="D29" s="8">
        <f>Tabell5[[#This Row],[Beviljat belopp
(ansökan)]]/Tabell5[[#This Row],[Sökt belopp
(ansökan)]]</f>
        <v>0.86857245901639346</v>
      </c>
      <c r="E29" s="38" t="s">
        <v>61</v>
      </c>
      <c r="F29" s="9"/>
      <c r="G29" s="10"/>
      <c r="H29" s="27"/>
    </row>
    <row r="30" spans="1:8" x14ac:dyDescent="0.25">
      <c r="A30" s="47" t="s">
        <v>71</v>
      </c>
      <c r="B30" s="7">
        <v>39190000</v>
      </c>
      <c r="C30" s="7">
        <v>35773022</v>
      </c>
      <c r="D30" s="8">
        <f>Tabell5[[#This Row],[Beviljat belopp
(ansökan)]]/Tabell5[[#This Row],[Sökt belopp
(ansökan)]]</f>
        <v>0.9128099515182444</v>
      </c>
      <c r="E30" s="38" t="s">
        <v>61</v>
      </c>
      <c r="F30" s="9"/>
      <c r="G30" s="10"/>
      <c r="H30" s="27"/>
    </row>
    <row r="31" spans="1:8" x14ac:dyDescent="0.25">
      <c r="A31" s="47" t="s">
        <v>66</v>
      </c>
      <c r="B31" s="7">
        <v>8110000</v>
      </c>
      <c r="C31" s="7">
        <v>2412793</v>
      </c>
      <c r="D31" s="8">
        <f>Tabell5[[#This Row],[Beviljat belopp
(ansökan)]]/Tabell5[[#This Row],[Sökt belopp
(ansökan)]]</f>
        <v>0.29750838471023427</v>
      </c>
      <c r="E31" s="38" t="s">
        <v>61</v>
      </c>
      <c r="F31" s="9"/>
      <c r="G31" s="10"/>
      <c r="H31" s="27"/>
    </row>
    <row r="32" spans="1:8" x14ac:dyDescent="0.25">
      <c r="A32" s="47" t="s">
        <v>67</v>
      </c>
      <c r="B32" s="7">
        <v>8480000</v>
      </c>
      <c r="C32" s="7">
        <v>8480000</v>
      </c>
      <c r="D32" s="8">
        <f>Tabell5[[#This Row],[Beviljat belopp
(ansökan)]]/Tabell5[[#This Row],[Sökt belopp
(ansökan)]]</f>
        <v>1</v>
      </c>
      <c r="E32" s="38" t="s">
        <v>61</v>
      </c>
      <c r="F32" s="9"/>
      <c r="G32" s="10"/>
      <c r="H32" s="27"/>
    </row>
    <row r="33" spans="1:8" x14ac:dyDescent="0.25">
      <c r="A33" s="47" t="s">
        <v>35</v>
      </c>
      <c r="B33" s="7">
        <v>4765000</v>
      </c>
      <c r="C33" s="7">
        <v>4364507</v>
      </c>
      <c r="D33" s="8">
        <f>Tabell5[[#This Row],[Beviljat belopp
(ansökan)]]/Tabell5[[#This Row],[Sökt belopp
(ansökan)]]</f>
        <v>0.91595110178384054</v>
      </c>
      <c r="E33" s="38" t="s">
        <v>61</v>
      </c>
      <c r="F33" s="9"/>
      <c r="G33" s="10"/>
      <c r="H33" s="27"/>
    </row>
    <row r="34" spans="1:8" x14ac:dyDescent="0.25">
      <c r="A34" s="47" t="s">
        <v>38</v>
      </c>
      <c r="B34" s="7">
        <v>10500000</v>
      </c>
      <c r="C34" s="7">
        <v>5999177</v>
      </c>
      <c r="D34" s="8">
        <f>Tabell5[[#This Row],[Beviljat belopp
(ansökan)]]/Tabell5[[#This Row],[Sökt belopp
(ansökan)]]</f>
        <v>0.57135019047619051</v>
      </c>
      <c r="E34" s="38" t="s">
        <v>61</v>
      </c>
      <c r="F34" s="8"/>
      <c r="G34" s="27"/>
      <c r="H34" s="27"/>
    </row>
    <row r="35" spans="1:8" x14ac:dyDescent="0.25">
      <c r="A35" s="6" t="s">
        <v>40</v>
      </c>
      <c r="B35" s="7">
        <v>3927000</v>
      </c>
      <c r="C35" s="7">
        <v>2891383</v>
      </c>
      <c r="D35" s="8">
        <f>Tabell5[[#This Row],[Beviljat belopp
(ansökan)]]/Tabell5[[#This Row],[Sökt belopp
(ansökan)]]</f>
        <v>0.73628291316526606</v>
      </c>
      <c r="E35" s="38" t="s">
        <v>61</v>
      </c>
      <c r="F35" s="8"/>
      <c r="G35" s="1"/>
      <c r="H35" s="1"/>
    </row>
    <row r="36" spans="1:8" x14ac:dyDescent="0.25">
      <c r="A36" s="6" t="s">
        <v>41</v>
      </c>
      <c r="B36" s="7">
        <v>10300000</v>
      </c>
      <c r="C36" s="7">
        <v>2788478</v>
      </c>
      <c r="D36" s="8">
        <f>Tabell5[[#This Row],[Beviljat belopp
(ansökan)]]/Tabell5[[#This Row],[Sökt belopp
(ansökan)]]</f>
        <v>0.27072601941747571</v>
      </c>
      <c r="E36" s="38" t="s">
        <v>61</v>
      </c>
      <c r="F36" s="8"/>
      <c r="G36" s="1"/>
      <c r="H36" s="1"/>
    </row>
    <row r="37" spans="1:8" x14ac:dyDescent="0.25">
      <c r="A37" s="6" t="s">
        <v>43</v>
      </c>
      <c r="B37" s="7">
        <v>7019000</v>
      </c>
      <c r="C37" s="7">
        <v>4965028</v>
      </c>
      <c r="D37" s="8">
        <f>Tabell5[[#This Row],[Beviljat belopp
(ansökan)]]/Tabell5[[#This Row],[Sökt belopp
(ansökan)]]</f>
        <v>0.7073697107850121</v>
      </c>
      <c r="E37" s="38" t="s">
        <v>61</v>
      </c>
      <c r="F37" s="8"/>
      <c r="G37" s="1"/>
      <c r="H37" s="1"/>
    </row>
    <row r="38" spans="1:8" x14ac:dyDescent="0.25">
      <c r="A38" s="6" t="s">
        <v>44</v>
      </c>
      <c r="B38" s="7">
        <v>5279000</v>
      </c>
      <c r="C38" s="7">
        <v>4083581</v>
      </c>
      <c r="D38" s="8">
        <f>Tabell5[[#This Row],[Beviljat belopp
(ansökan)]]/Tabell5[[#This Row],[Sökt belopp
(ansökan)]]</f>
        <v>0.77355199848456146</v>
      </c>
      <c r="E38" s="38" t="s">
        <v>61</v>
      </c>
      <c r="F38" s="8"/>
      <c r="G38" s="1"/>
      <c r="H38" s="1"/>
    </row>
    <row r="39" spans="1:8" x14ac:dyDescent="0.25">
      <c r="A39" s="1"/>
      <c r="B39" s="1"/>
      <c r="C39" s="1"/>
      <c r="D39" s="1"/>
      <c r="E39" s="1"/>
      <c r="F39" s="23"/>
      <c r="G39" s="1"/>
      <c r="H39" s="1"/>
    </row>
    <row r="40" spans="1:8" ht="19.5" customHeight="1" x14ac:dyDescent="0.25">
      <c r="A40" s="12" t="s">
        <v>45</v>
      </c>
      <c r="B40" s="13">
        <v>263203500</v>
      </c>
      <c r="C40" s="13">
        <v>152443879</v>
      </c>
      <c r="D40" s="14">
        <f>C40/B40</f>
        <v>0.57918636720256378</v>
      </c>
      <c r="E40" s="13"/>
      <c r="F40" s="14"/>
      <c r="G40" s="1"/>
      <c r="H40" s="1"/>
    </row>
    <row r="41" spans="1:8" x14ac:dyDescent="0.25">
      <c r="A41" s="1"/>
      <c r="B41" s="1"/>
      <c r="C41" s="1"/>
      <c r="D41" s="1"/>
      <c r="E41" s="1"/>
      <c r="F41" s="11"/>
      <c r="G41" s="1"/>
      <c r="H41" s="1"/>
    </row>
    <row r="42" spans="1:8" x14ac:dyDescent="0.25">
      <c r="A42" s="16"/>
      <c r="B42" s="16"/>
      <c r="C42" s="16"/>
      <c r="D42" s="16"/>
      <c r="E42" s="16"/>
      <c r="F42" s="17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hidden="1" x14ac:dyDescent="0.25">
      <c r="A46" s="1"/>
      <c r="B46" s="1"/>
      <c r="C46" s="1"/>
      <c r="D46" s="1"/>
      <c r="E46" s="1"/>
      <c r="F46" s="1"/>
      <c r="G46" s="1"/>
      <c r="H46" s="1"/>
    </row>
    <row r="47" spans="1:8" hidden="1" x14ac:dyDescent="0.25"/>
  </sheetData>
  <mergeCells count="1">
    <mergeCell ref="A1:F1"/>
  </mergeCells>
  <phoneticPr fontId="5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Yrkesvux</vt:lpstr>
      <vt:lpstr>Yrkesvux sfi</vt:lpstr>
      <vt:lpstr>Lärlingsvux</vt:lpstr>
      <vt:lpstr>Lärlingsvux sfi</vt:lpstr>
      <vt:lpstr>Yrkesförare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Bech</dc:creator>
  <cp:lastModifiedBy>Ann Turlock</cp:lastModifiedBy>
  <dcterms:created xsi:type="dcterms:W3CDTF">2019-06-26T11:59:37Z</dcterms:created>
  <dcterms:modified xsi:type="dcterms:W3CDTF">2020-09-07T12:47:41Z</dcterms:modified>
</cp:coreProperties>
</file>